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9320" windowHeight="13740" activeTab="0"/>
  </bookViews>
  <sheets>
    <sheet name="Krycí list nabídky" sheetId="1" r:id="rId1"/>
  </sheets>
  <definedNames/>
  <calcPr fullCalcOnLoad="1"/>
</workbook>
</file>

<file path=xl/sharedStrings.xml><?xml version="1.0" encoding="utf-8"?>
<sst xmlns="http://schemas.openxmlformats.org/spreadsheetml/2006/main" count="596" uniqueCount="231">
  <si>
    <t>Zadavatel:</t>
  </si>
  <si>
    <t xml:space="preserve">Registrační číslo projektu:                                                                       </t>
  </si>
  <si>
    <t>CZ.1.07/1.4.00/21.3529</t>
  </si>
  <si>
    <t xml:space="preserve">Název projektu: </t>
  </si>
  <si>
    <t xml:space="preserve">Kroky k inovaci </t>
  </si>
  <si>
    <t>Identifikační údaje uchazeče:</t>
  </si>
  <si>
    <t>Číslo položky</t>
  </si>
  <si>
    <t>Název</t>
  </si>
  <si>
    <t>Minimální parametry</t>
  </si>
  <si>
    <t xml:space="preserve">Množství </t>
  </si>
  <si>
    <t>Jednotka</t>
  </si>
  <si>
    <t>Nabízené parametry</t>
  </si>
  <si>
    <t>Záruka v měsících</t>
  </si>
  <si>
    <t>jednotková cena bez DPH</t>
  </si>
  <si>
    <t>celková cena bez DPH</t>
  </si>
  <si>
    <t>jednotková cena s DPH</t>
  </si>
  <si>
    <t>celková cena s DPH</t>
  </si>
  <si>
    <t>Firewall</t>
  </si>
  <si>
    <t>ks</t>
  </si>
  <si>
    <t>minimálně 60 měsíců</t>
  </si>
  <si>
    <t>hod</t>
  </si>
  <si>
    <t>Celkem:</t>
  </si>
  <si>
    <t>Wlan - pokrytí školy Wi-Fi signálem</t>
  </si>
  <si>
    <t>Vybudování bezdrátové infrastruktury dle normy 802.11 a/b/g/n, možnost duálního provozu, pokrytí se týká vnitřních prostor školy. Bezdrátová síť bude řízena centrálním kontrolérem.</t>
  </si>
  <si>
    <t>Controller</t>
  </si>
  <si>
    <t>accespointy</t>
  </si>
  <si>
    <t xml:space="preserve">Acesspoint musí splňovat: Normu 802.11 a/b/g/n
Souběžný provoz ve dvou pásmech 2.4 GHz a 5 GHz (dvě rádia)
Podpora správy přes CAPWAP
Podpora management CLI
Podpora PoE IEEE 802.3af
Montáž na stěnu i strop, krytí pro instalaci do podhledu.
Možnosti zabezpečení (šifrování): WEP, WPA/WPA2-PSK, WPA2, WPA/WPA2-Enterprise
Podpora WMM
Možnosti modulace: QAM-64, QAM-16, QPSK, BPSK, DBPSK, DQPSK, CCK
Podpora technologie TX Beamforming a RX MLD
Zisk na anténu min. 2 dBi
Zařízení podporuje dynamickou volbu kanálu, vyvažování zatížení a pre-autentizaci pro snadné přecházení mezi jednotlivými body (roaming).
</t>
  </si>
  <si>
    <t>servis nastavení Wi-Fi</t>
  </si>
  <si>
    <t xml:space="preserve">Součástí dodávky bude montáž na příslušná místa zapojení a nastavení.   </t>
  </si>
  <si>
    <t>Adaptér bezdrátové sítě</t>
  </si>
  <si>
    <t>Splňuje normu 802.11b/g/n, rozhraní - USB 2.0, zisk antény: 3 dBi, frekvence: 2.4 - 2.4835 GHz, zabezpečení - 64/128-bit WEP, WPA, WPA2, a IEEE 802.1x hardware a software WPS</t>
  </si>
  <si>
    <t xml:space="preserve">UPS </t>
  </si>
  <si>
    <t xml:space="preserve">Výstupní výkon minimálně 540W / 900 VA
Jmenovité výstupní napětí 230V
Typ baterie: Bezúdržbový olověný zatavený akumulátor se suspendovaným elektrolytem
Informační LCD panel
Připojení výstupu
(3) French/Belgian (Záložní provoz na baterie)
(3) French/Belgian (Přepěťová ochrana)
</t>
  </si>
  <si>
    <t xml:space="preserve">Funkce pro nastavení L2 vrstvy
Web management
Min. 48x 10/100/1000 Mbit/s portů, min 4xRJ/SFP portů
Přepínací kapacita min. 104 Gbit/s
Vyrovnávací paměť pro pakety 4M
Minimální velikost paměti pro MAC 32K
podpora síťových standardů: IEEE 802.3, IEEE 802.3ab, IEEE 802.3af, IEEE 802.3at, IEEE 802.3u, IEEE 802.3x, IEEE 802.3z, IEEE 802.1Q
Podpora funkcí: Vlan tagging, QoS, SNMP, Loop guard.
Rozměry max. 430x255x47
Montáž do 19“ racku       
Součástí dodávky bude montáž do příslušného rozvaděče zapojení a nastavení. </t>
  </si>
  <si>
    <t>Ostatní HW, SW</t>
  </si>
  <si>
    <t xml:space="preserve">PC </t>
  </si>
  <si>
    <t xml:space="preserve">Software k PC </t>
  </si>
  <si>
    <t xml:space="preserve">Monitor </t>
  </si>
  <si>
    <t xml:space="preserve">Kancelářský balík </t>
  </si>
  <si>
    <t xml:space="preserve">Kancelářský balík v nejnovější verzi funkčně odpovídající (a kompatibilní se) SW, který zadavatel dosud běžně používá ve verzi standard, musí obsahovat textový, tabulkový a prezentační editor (zadavatel  používá MS Office ). Musí se jednat o trvalou licenci. </t>
  </si>
  <si>
    <t>Antivir</t>
  </si>
  <si>
    <t xml:space="preserve">Antivirový software umožňující vícevrstvou ochranu - antivir, firewall, centrální správa ze serveru (distribuce aktualizací, nastavení bezpečnostních politik). Licence min. na 2 roky. Analýza na základě chování – součástí dodávky bude nastavení </t>
  </si>
  <si>
    <t>Interaktivní dataprojektor</t>
  </si>
  <si>
    <t>minimálně 24 měsíců</t>
  </si>
  <si>
    <t>Doplnění HW serveru, nastavení serveru a stanic do domén aj.</t>
  </si>
  <si>
    <t xml:space="preserve">Paměťový modul kompatibilní se stávajícím motherboardem serveru 
Typ DDR2 FB-DIMM
ECC Fully Buffered 
4GB
256Mx4
</t>
  </si>
  <si>
    <t xml:space="preserve">Laserová multifunkční tiskárna </t>
  </si>
  <si>
    <t xml:space="preserve">Rozlišení tisku min. 4800 x 600 DPI
Možnost použití tiskových kazet různých kapacit
První tisk max. 10s
Zásobník na min. 250 listů 
Pracovní využití min. 10 000 stran za měsíc
Skener barevný A4 
Optické rozlišení skeneru min. 1200x1200
Vnitřní paměť min 128 MB 
Rozhraní min. USB, ethernet 
Součástí dodávky bude USB kabel, napájecí kabel, tisková kazeta.
</t>
  </si>
  <si>
    <t>Přenosný dataprojektor</t>
  </si>
  <si>
    <t xml:space="preserve">Nativní rozlišení: WXGA (1280x800)
Jas min. 3500AL
Kontrastní poměr 10 000:1
Lampa min. 5000 hod na ekonomický režim (eko)
Velikost obrazu (úhlopříčka) až 230 
Funkce korekce lichoběžníkového zkreslení
Podporované rozlišení až UXGA
Rozhraní min.
x 2 vstup (D-sub 15pin) 
x1 HDMI 
x1 Audio in 
x1 Audio out 
x1 reproduktor min. 10W 
x1 RJ45
Kompatibilita s video systémy NTSC, PAL, SECAM
Hlučnost max. 33 dBA
Součásti dodávky bude dodáni ovladače, napájecího kabelu, HDMI a VGA kabelu o délce min. 1,8m
</t>
  </si>
  <si>
    <t xml:space="preserve">Notebook </t>
  </si>
  <si>
    <t>Firewall musí splňovat:
Rozhraní minimálně 4xLAN, 2xWAN (všechna 1Gbps)
Propustnost firewallu minimálně 1000Mbps
Propustnost VPN (3DES): 300Mbps
Minimální počet současných sessions: 60tis
Podpora řízení šířky pásma
Podpora VLAN, algoritmů pro dual WAN
Podpora VPN IPSEC a L2TP
Podpora IPv6
Montáž do 19“ racku
Součástí dodávky bude zapojení, instalace a nastavení politik uživatelů - konfigurace</t>
  </si>
  <si>
    <t>Rozhraní minimálně 6xLAN (všechna 1Gbps)     
Centralizovaná správa minimálně 24 AccessPointů (dále jen AP)
Podpora řízení protokolem CAPWAP
Podpora automatického vyhledání AP pomocí broadcast nebo DHCP Option
Podpora VLAN 
Podpora automatického kanálového rozložení AP
Podpora rozložení zátěže klientů
Podpora statického routingu
Podpora portálu pro autorizaci klientů (captive)
Podpora detekce okolních wifi sítí
Podpora autorizace klientů pomocí Microsoft AD nebo RADIUS
Software pro plánování pokrytí wifi sítí
Součástí kontroléru jsou příslušné licence pro řízení potřebného počtu AP
Montáž do 19“ racku 
Součástí dodávky bude zapojení a nastavení.</t>
  </si>
  <si>
    <t>Switch (interaktivní učebna)</t>
  </si>
  <si>
    <t xml:space="preserve">Switch (nová učebna) </t>
  </si>
  <si>
    <t xml:space="preserve">Funkce pro nastavení L2 vrstvy
Web management
Min. 20x 10/100/1000 Mbit/s portů, min 4xRJ/SFP portů
Přepínací kapacita min. 48 Gbit/s
Minimální vyrovnávací paměť pro pakety 512K
Minimální velikost paměti pro MAC 8K
Podpora MIB: MIB II, RMON, SMIv2, SNMP, SNMPv3
Podpora konektoru pro optická vlákna: SFP+. Šifrování/zabezpečení: 802.1x RADIUS, SSL/TLS
Podpora protokolů: SNMP v1/v2c/v3, NTPv4, LACP, LLDP
Podpora PoE 802.3af na všech portech
Minimální PoE kapacita 370W
podpora síťových standardů: IEEE 802.1D, IEEE 802.1p, IEEE 802.1Q, IEEE 802.1s, IEEE 802.1w, IEEE 802.3, IEEE 802.3ab, IEEE 802.3ad, IEEE 802.3af, IEEE 802.3at, IEEE 802.3az,  
Podpora funkcí: Vlan tagging, QoS, SNMP, Loop guard. 
Rozměry max.: 440x360x47
Montáž do 19“ racku
Součástí dodávky bude montáž do příslušného rozvaděče zapojení a nastavení.   </t>
  </si>
  <si>
    <t>Operační systém musí být schopný připojení k doméně plně kompatibilní s operačním systémem MS Windows 7 z důvodu kompatibility se stávajícím operačním systémem používaným na škole.</t>
  </si>
  <si>
    <t xml:space="preserve">velikost min. 21,5
rozlišení  1920x1080
Jas min. 200cd
Připojení D-SUB, DVI
Matný displej
</t>
  </si>
  <si>
    <t xml:space="preserve">Jas min. 3000 ANSI Lumenů
Nativní rozlišení 1280x800
Jativní poměr stran 16:10
Kontrastní poměr min 3000:1
Projekční vzdálenost max. 100 cm
Připojení min.: 1x D-SUB, 1x HDMI, 1x audio vstup, 1x audio výstup, 1x USB 2.0, 1xLAN
Reproduktor min. 10W
Možnost použití až 2 interaktivních per
Součástí dodávky budou min. 2 interaktivní pera, Ovladače a pomocné programy, dálkové ovládání.
Součástí dodávky bude montáž ramene pro projektor  na stávající tabulový pojezd včetně vyvážení a potřebné kabeláže v délce cca 15m (HDMI, 230V, USB) a materiálu pro správné uchycení interaktivního dataprojektoru.
Projekční plocha tabule 200x120 cm
</t>
  </si>
  <si>
    <t>Rozšíření úložné kapacity serveru včetně potřebného nastavení</t>
  </si>
  <si>
    <t xml:space="preserve">Typ disku vhodný pro provoz 24/7/365
Velikost min. 1 TB
Min. 5400 ot./min
Rozhraní SATA 
</t>
  </si>
  <si>
    <t>Rozšíření paměti serveru včetně nastavení</t>
  </si>
  <si>
    <t xml:space="preserve">Aktualizace OS na serveru </t>
  </si>
  <si>
    <t>Aktualizace OS na serveru na nejnovější síťovou verzi v současné době využívá škola OS Windows server 2003. – součástí dodávky bude záloha původních dat obnova a opětovné nastavení.
Dodání sw pro legální připojení školních PC do doménové struktury na Serveru. 
Připojení klientských stanic do domény včetně migrace klientských profilů.
Reinstalace OS serveru, zavedení doménové struktrury, import uživatelských základen, konfigurace politik</t>
  </si>
  <si>
    <t>Dodání přístupových licencí pro dodávaný OS serveru vázaný na HW</t>
  </si>
  <si>
    <t xml:space="preserve">Zavedení pc do domény učitel - administrativa </t>
  </si>
  <si>
    <t xml:space="preserve">Zavedení pc do domény - učebny </t>
  </si>
  <si>
    <t xml:space="preserve">Datové rozvody nové učebny </t>
  </si>
  <si>
    <t>Specifikace prací UTP, 230V</t>
  </si>
  <si>
    <t xml:space="preserve">Učebna s 15ks žákovských lavic a jedné katedry učitele, v každé lavici 2porty pro PC a 4ks zásuvkových přípojných míst, nové rozvody STRUKTUROVANÉ KABELÁŽE -  kompletní montáž nových slaboproudých rozvodů  a zásuvek pro PC - nové rozvody kabelů UTP, zásuvky PC, nový nástěnný datový rozvaděč s patch panely a zásuvkovým panelem 230V, nové rozvody zásuvek 230V - nové rozvody kabelů,  u každé dvouportové zásuvky PC budou 4ks přípoj.míst 230V, nových 6ks zásuvkových okruhů  s jističi a proudovým chráničem v novém rozvaděči, hl. přívod 400V ze stávajícího rozvaděče RS 101 z chodby, v učebně rozvody budou v lištách po stěnách a v podlaze, na chodbě v lištách na povrchu. Přípojná místa UTP i 230 V budou připevněna ke stolu a opatřena izolační přepážkou a nehořlavou podložkou.
Součástí rozvodů bude posílení spojů UTP (2 kabelů) ve škole 1. patro (pc učebna)-2. patro (interaktivní učebna)-3. patro (pc učebna)
Strukturovaná kabeláž bude ukončena v dodávaném patch panelu.
Ke strukturované kabeláži bude dodáno měření strukturované kabeláže s vypracovaný protokolem.
K veškeré nové kabeláži bude vypracována revizní zpráva. 
kabel UTP 4x2x0,5 cat 5e. Nestíněný UTP kabel kategorie Cat 5E se čtyřmi kroucenými páry s charakteristickou impedancí 100 ohmů a pozitivním ACR do frekvencí 250MHz. Tento kabel se používá pro pevné propojení panelů se zásuvkami. Jednotlivé páry jsou barevně rozlišeny (dle EIA)
Datová zásuvka Cat 5E se dvěma RJ45 přímými moduly chráněnými záclonkami je určena pro použití s podkladovou  na omítku. Pro jednoduchou identifikaci portu je zásuvka vybavena čelním popisným štítkem s transparentním plastovým krytem. Plastové tělo z ohnivzdorného plastu ABS UL-94VO, RJ-45 jack 8P8C pozlacený 50µ. Pin IDC z pocínovaného bronzu, IDC pro vodiče průřezu AWG 22-26 s použitím  KRONE zařezávacím nástrojem. Životnost RJ-45 konektorů min. 1000 cyklů, u zářezových kontaktů min.25 cyklů.
</t>
  </si>
  <si>
    <t xml:space="preserve">Patch panel </t>
  </si>
  <si>
    <t xml:space="preserve">Patch panel min. 48xRJ45 ( 2x24), přepěťová ochrana s filtrem min 8x230V
patch panel 24xRJ 45 přímý cat 5e standard 19" propojovací panely Cat 5E UTP
Univerzální propojovací panel s porty RJ45 k zakončování pevných kabelů horizontální a vertikální kabeláže. Panel je vybaven integrovaným zadním kabelovým managementem, který umožňuje jednoduchou instalaci a vyvázání svazků kabelů. Na přední straně vybaven štítky pro značení jednotlivých portů. Panel je určen pro montáž do 19” rozvaděčů.
19" napájecí zásuvkový panel 8x230V, 3m kabel. Určený pro montáž do 19" skříní. 8 chráněných elektrických zásuvek s ochranným kolíkem, odrušovací filtr pro zvýšení bezpečnosti a automatická pojistka pro umožnění rychlého obnovení funkce systému, odolný a pevný materiál ze samozhášecího plastu, podsvícený síťový vypínač.
</t>
  </si>
  <si>
    <t>Datový rozvaděč</t>
  </si>
  <si>
    <t>Nástěnný datový rozvaděč min. 9U včetně police A1, 1U nosnost až 20 kg. Musí mít robustní svařovanou konstrukci, nosnost 30 kg. systém pantů umožňuje otvírání dveří pod úhlem téměř 180°. Jeden pár 19“ vertikálních lišt je plynule nastavitelný. Odnímatelné bočnice umožňují snadný přístup. Plastový rámeček a záslepka s kartáčovým těsněním pro utěsnění vstupu proti prachu. Šest vylamovacích záslepek pro montáž chladících jednotek. Dveře celoskleněné s bezpečnostním tvrzeným sklem 4 mm. Minimální tloušťka povrchové úpravy je 65 μm. Rám rozvaděče a všechny oddělitelné části jsou propojeny pomocí zemnících kabelů, které musí být řádně připevněny a zasunuty do konektorů po celou dobu užívání rozvaděče. Na spodní části rozvaděče umístěn šroub M8 jako hlavní zemnící bod.  Výrobek musí plně odpovídat ČSN EN 62208 ed 2:2012. Všechny části musí být vyrobeny z recyklovatelných materiálů.</t>
  </si>
  <si>
    <t>Servis, HW PC</t>
  </si>
  <si>
    <t>Celková cena zakázky:</t>
  </si>
  <si>
    <t>1.</t>
  </si>
  <si>
    <t>2.</t>
  </si>
  <si>
    <t>3.</t>
  </si>
  <si>
    <t>4.</t>
  </si>
  <si>
    <t>Uchazeč prohlašuje, že v nabídkové ceně jsou zahrnuty veškeré náklady nutné ke splnění dodávky, uvedené ceny jsou nejvýše přípustné (maximální a nebudou překročeny).</t>
  </si>
  <si>
    <t>Uchazeč prohlašuje, že bez výhrad souhlasí se všemi podmínkami výběrového řízení.</t>
  </si>
  <si>
    <t xml:space="preserve">                                                                                                     Jméno, příjmení a podpis osoby oprávněné jednat za uchazeče nebo jeho jménem</t>
  </si>
  <si>
    <t>V                                     dne</t>
  </si>
  <si>
    <t>…….………………………………………………………………………..</t>
  </si>
  <si>
    <t xml:space="preserve">Reakční rychlost servisu a řešení závad na dodávaná PC a ostatní hardware v hodinách.  </t>
  </si>
  <si>
    <t>1. a</t>
  </si>
  <si>
    <t>2. a</t>
  </si>
  <si>
    <t>1. b</t>
  </si>
  <si>
    <t>1. c</t>
  </si>
  <si>
    <t>1. d</t>
  </si>
  <si>
    <t>1. e</t>
  </si>
  <si>
    <t>1. f</t>
  </si>
  <si>
    <t>1. g</t>
  </si>
  <si>
    <t>1. h</t>
  </si>
  <si>
    <t>2. b</t>
  </si>
  <si>
    <t>2. c</t>
  </si>
  <si>
    <t xml:space="preserve"> 2. d</t>
  </si>
  <si>
    <t>2. e</t>
  </si>
  <si>
    <t>2. f</t>
  </si>
  <si>
    <t>3. a</t>
  </si>
  <si>
    <t>3. b</t>
  </si>
  <si>
    <t>3. c</t>
  </si>
  <si>
    <t>3. d</t>
  </si>
  <si>
    <t>3. e</t>
  </si>
  <si>
    <t>3. f</t>
  </si>
  <si>
    <t>3. g</t>
  </si>
  <si>
    <t>3. h</t>
  </si>
  <si>
    <t>3. i</t>
  </si>
  <si>
    <t>4. a</t>
  </si>
  <si>
    <t>4. b</t>
  </si>
  <si>
    <t xml:space="preserve">Příloha č. 1 - Krycí list nabídky </t>
  </si>
  <si>
    <r>
      <rPr>
        <b/>
        <sz val="10"/>
        <color indexed="8"/>
        <rFont val="Calibri"/>
        <family val="2"/>
      </rPr>
      <t>Přístupové licence</t>
    </r>
    <r>
      <rPr>
        <b/>
        <sz val="10"/>
        <color indexed="10"/>
        <rFont val="Calibri"/>
        <family val="2"/>
      </rPr>
      <t xml:space="preserve">
</t>
    </r>
  </si>
  <si>
    <t xml:space="preserve">minimálně 24 měsíců </t>
  </si>
  <si>
    <t xml:space="preserve">Budou vedeny z 2 NP. Veškerá kabeláž bude vedena v lištách při průrazu v trubkách a musí splňovat min. normu CAT 5E.   
kabeláž bude ukončena na jedné straně konektorem RJ 45 na druhé straně bude ukončena v patch panelu.       
Patch panel bude obsahovat min. 24XRJ45 a bude namontován v dodávaném stojanovém rozvaděči.
K veškeré nové kabeláži bude dodáno měření strukturované kabeláže s vypracovaným protokolem o funkčnosti a splnění standardu kabeláže Cat5E.
Rozvaděč stojanový min. 27U o rozměrech š600xh800 bude obsahovat vyvazovací panel a polici 1U o nosnosti min 40kg.      
Veškeré dodané zboží bude namontováno a připraveno k použití.    
Pro datový rozvaděč a veškeré spjaté zařízení bude posílen silnoproudý 230V okruh s jističem a proudovým chráničem ve stávajícím rozvaděči.    
K veškeré nové kabeláži bude vypracována revizní zpráva.     
Nástěnná 2x zásuvka pootočená s clonkami bílá, kabel CYKY, proudový chránič s nadproudovou ochranou min 6kA.       
</t>
  </si>
  <si>
    <t>( Žádáme tisk na A4 na šířku - vždy celé tabulky na stránku)</t>
  </si>
  <si>
    <t>4.d</t>
  </si>
  <si>
    <t>5.</t>
  </si>
  <si>
    <r>
      <t>Rozvody strukturované kabeláže pro wifi,</t>
    </r>
    <r>
      <rPr>
        <b/>
        <sz val="10"/>
        <rFont val="Calibri"/>
        <family val="2"/>
      </rPr>
      <t xml:space="preserve"> kabeláž UTP a  230 V  včetně montáže a materiálu</t>
    </r>
  </si>
  <si>
    <t>4.c</t>
  </si>
  <si>
    <t>MONTÁŽ</t>
  </si>
  <si>
    <t>MATERIÁL</t>
  </si>
  <si>
    <t>mont.rozváděčů plast,hliník,litina sestavy do 50kg</t>
  </si>
  <si>
    <t>osaz. hmoždinek vč.vyvrtání otvorů ve stěnách cihl.9-12mm</t>
  </si>
  <si>
    <t>montáž krabic KT 250  do stěny bez zapojení svorkovnic</t>
  </si>
  <si>
    <t>Vysek.výklen.pro el.ist.zař.plochy 0,1m2 hloub.do 15cm</t>
  </si>
  <si>
    <t>kabel UTP do lišt, trubek nebo pevně přichycen</t>
  </si>
  <si>
    <t>m</t>
  </si>
  <si>
    <t>Patch panel 24xRJ45</t>
  </si>
  <si>
    <t>port</t>
  </si>
  <si>
    <t>zasuvkový panel , police do datového rozvaděče</t>
  </si>
  <si>
    <t>zásuvka datová</t>
  </si>
  <si>
    <t>montáž krabic přístrojových jednoduchých pod zás.</t>
  </si>
  <si>
    <t>mont.lišt vkládacích s víčkem šířky přes 40 do 60mm</t>
  </si>
  <si>
    <t>průraz zdivem v cihlové zdi tl.30cm do průměru 6cm</t>
  </si>
  <si>
    <t>montáž izolačních přepážek,nehořlavých podložek</t>
  </si>
  <si>
    <t>vyhledání vývodů a tras kabelů návrh struktur kabeláže</t>
  </si>
  <si>
    <t>vypracování prováděcího plánu data</t>
  </si>
  <si>
    <t>měření strukturované kabeláže s vypracováním protokolů</t>
  </si>
  <si>
    <t>ukonč.vodičů izolovaných na svorkovnici do 2,5mm</t>
  </si>
  <si>
    <t>montáž krabic nástěnných čtyřhranných do160x160mm</t>
  </si>
  <si>
    <t>mont.zásuvka domovní zapuštěná 10/16A 2P+PE dvojitá</t>
  </si>
  <si>
    <t>kabel CYKY 5x4  pevně</t>
  </si>
  <si>
    <t>mont. Vodičů měděných izolovaných CYA pevně 6mm</t>
  </si>
  <si>
    <t>Montáž jističů jednopól. se zapojením vodičů do 25A s krytem</t>
  </si>
  <si>
    <t>Montáž jističů třípólových se zapojením vodičů do 25A bez krytu</t>
  </si>
  <si>
    <t>ukonč.vodičů izolovaných v rozvaděči,přístroji do 2,5mm</t>
  </si>
  <si>
    <t>ukonč.vodičů izolovaných v rozvaděči,přístroji do 10mm</t>
  </si>
  <si>
    <t>montáž svorkovnic nulových</t>
  </si>
  <si>
    <t>odpojení a zapojení přív. 230V ,zkouška a kontrola rozvaděče</t>
  </si>
  <si>
    <t xml:space="preserve">vypracování revizní zprávy pro nové rozvody 230V </t>
  </si>
  <si>
    <t>úprava ve stávajícím rozvaděči</t>
  </si>
  <si>
    <t>krabice KT 250/1</t>
  </si>
  <si>
    <t>kabel UTP MOLEX 4x2x0,5 cat 5e</t>
  </si>
  <si>
    <t>patch panel 24xRJ 45 přímý cat 5e standard</t>
  </si>
  <si>
    <t>19" Přepěťová ochrana s filtrem AXON S 8x230V 3m kabel</t>
  </si>
  <si>
    <t>Police A1 (jednoduchý profil) 250mm 1U nosnost 20kg</t>
  </si>
  <si>
    <t>Zásuvka datová 2xRJ45 Cat5e s krycí roletkou MOLEX</t>
  </si>
  <si>
    <t>krabice na zeď pro datovou zásuvku</t>
  </si>
  <si>
    <t>lišta vkládací 40x40</t>
  </si>
  <si>
    <t>kryt rohový 40x40</t>
  </si>
  <si>
    <t>kryt ohybový 40x40</t>
  </si>
  <si>
    <t>kryt koncový 40x40</t>
  </si>
  <si>
    <t>8455 kryt rohový vnitřní 110x70</t>
  </si>
  <si>
    <t>nehořlavá podložka</t>
  </si>
  <si>
    <t>pásek vázací</t>
  </si>
  <si>
    <t>příchytka kabelová zasouvací</t>
  </si>
  <si>
    <t>montážní příbal (4ks šrouby pro motáž U prvků)</t>
  </si>
  <si>
    <t>sada</t>
  </si>
  <si>
    <t>svorkovnice S67</t>
  </si>
  <si>
    <t>krabice šedá propojovací spel12</t>
  </si>
  <si>
    <t>krabice panelová pod TANGO 80x80</t>
  </si>
  <si>
    <t>krabice panelová pod TANGO dvojitá 80x120</t>
  </si>
  <si>
    <t>kabel CYKY 5x4</t>
  </si>
  <si>
    <t>vodič 6mm zel/žlutý</t>
  </si>
  <si>
    <t>B TANGO zásuvka 1-nás.s clonkami bílá</t>
  </si>
  <si>
    <t>B TANGO zásuvka 2-nás.pootočená s clonkami bílá</t>
  </si>
  <si>
    <t>svorkovnice stoupacích vedení 3F</t>
  </si>
  <si>
    <t>rozvodnice 12mod na povrch</t>
  </si>
  <si>
    <t>LPE B/20/3 jistič</t>
  </si>
  <si>
    <t>LPE B/16/1 jistič</t>
  </si>
  <si>
    <t>OFI-25/4/003 proudový chránič</t>
  </si>
  <si>
    <t>nulová přípojnice N12</t>
  </si>
  <si>
    <t xml:space="preserve">drobný pomocný a montážní materiál </t>
  </si>
  <si>
    <t>soub</t>
  </si>
  <si>
    <t>Poznámka</t>
  </si>
  <si>
    <t>celkem</t>
  </si>
  <si>
    <t>kabel CYKY 2x1,5-6  3x1,5-6  4x1,5-4  5x1,5-2,5  pevně</t>
  </si>
  <si>
    <t>kabel CYKY 3x2,5</t>
  </si>
  <si>
    <t>OLE-16B-1N-030AC,S proudový chránič s nadproudovou ochrannou 6kA, chránič s jističem</t>
  </si>
  <si>
    <t>redukce pro osazení mezi staré jističe</t>
  </si>
  <si>
    <t>vyvazovací panel, police do datového rozvaděče</t>
  </si>
  <si>
    <t>mont.lišt vkládacích s víčkem šířky do 20mm</t>
  </si>
  <si>
    <t>mont.lišt vkládacích s víčkem šířky přes 20 do 40mm</t>
  </si>
  <si>
    <t>průraz zdivem v betonové zdi tl.30-45cm do průměru 6cm</t>
  </si>
  <si>
    <t>značení trasy vedení</t>
  </si>
  <si>
    <t>návrh struktur kabeláže</t>
  </si>
  <si>
    <t xml:space="preserve">vypracování prováděcího plánu </t>
  </si>
  <si>
    <t>osazení hmoždinek vč.vyvrtání otvorů ve stěnách cihel.do 8mm</t>
  </si>
  <si>
    <t>rozvaděč datový stojanový 27U š600xh800</t>
  </si>
  <si>
    <t>vyvazovací panel 1U 5plast oček</t>
  </si>
  <si>
    <t>Police  550mm 1U nosnost 40kg</t>
  </si>
  <si>
    <t>lišta vkládací 20x20</t>
  </si>
  <si>
    <t>lišta vkládací 25x20</t>
  </si>
  <si>
    <t>lišta vkládací 40x20</t>
  </si>
  <si>
    <t>kryt lišty rohový, ohybový, koncový</t>
  </si>
  <si>
    <t>tmel zapravení průrazů</t>
  </si>
  <si>
    <t>bal</t>
  </si>
  <si>
    <t>hmoždinka natloukací</t>
  </si>
  <si>
    <t>Rozvod zás.230V  pro datový rozvaděč sítě WIFI na chodbách 1,2,3NP</t>
  </si>
  <si>
    <t>Rozvody zás.230V pro datový rozvaděč WIFI - nový 1ks zásuvkový okruh  s jističem a proudovým chráničem ve stávajícím rozvaděči v 2NP pro nový stojanový datový rozvaděč v 2NP.  Rozvody budou v lištách po stěnách na chodbě, v lištách na povrchu.</t>
  </si>
  <si>
    <t>Rozvody strukturované kabeláže pro WIFI na chodbách 1,2,3NP</t>
  </si>
  <si>
    <t>Rozvody STRUKTUROVANÉ KABELÁŽE WIFI -  kompletní montáž nových slaboproudých rozvodů, nový stojanový datový rozvaděč s patch panelem v 2NP.  Rozvody budou v lištách po stěnách na chodbě, učebnách v lištách na povrchu. Na místech vysílačů WIFI budou kabely UTP ukončeny konektorem RJ45.</t>
  </si>
  <si>
    <t>Detailní rozpis položek silnoproudé kabeláže pro provoz bezdrátových zařízení Wi -Fi na chodbách 1, 2, 3, NP</t>
  </si>
  <si>
    <t>Detailní rozpis položek slaboproudé kabeláže pro provoz bezdrátových zařízení Wi-Fi na chodbách 1, 2, 3, NP</t>
  </si>
  <si>
    <t>Detailní rozpis položek kabeláže silnoproud, slaboproud pro provoz počítačové učebny</t>
  </si>
  <si>
    <t>4.a</t>
  </si>
  <si>
    <t>4.b</t>
  </si>
  <si>
    <t xml:space="preserve">CELKEM položky 4.a </t>
  </si>
  <si>
    <t>přepište do krycího listu položka 4.a</t>
  </si>
  <si>
    <t>přepište do krycího listu položka 4.b</t>
  </si>
  <si>
    <t xml:space="preserve">CELKEM položky 4.b </t>
  </si>
  <si>
    <t>Učebna s 15ks žákovských lavic a jedné katedry učitele, v každé lavici 2porty pro PC a 4ks zásuvkových přípojných míst, nové rozvody STRUKTUROVANÉ KABELÁŽE -  kompletní montáž nových slaboproudých rozvodů  a zásuvek pro PC - nové rozvody kabelů UTP, zásuvky PC, nový nástěnný datový rozvaděč s patch panely a zásuvkovým panelem 230V, nové rozvody ZÁSUVEK 230V - nové rozvody kabelů,  u každé dvouportové zásuvky PC 4ks přípoj.míst 230V, nových 6ks zásuvkových okruhů  s jističi a proudovým chráničem v novém rozvaděči, hl.přívod 400V ze stávajícího rozvaděče RS 101 z chodby, v učebně rozvody budou v lištách po stěnách a v podlaze, na chodbě v lištách na povrchu.</t>
  </si>
  <si>
    <t>Všechny obecné parametry této položky 4 žádáme podrobně rozepsat včetně množství, jednotek, parametrů a ceny jednotlivých  položek v tabulkách detailních rozpisů níže. Přičemž ale v této části krycího listu budou uvedeny celkové ceny za jednotlivé podkategorie 4a+4b.</t>
  </si>
  <si>
    <t>Základní škola, Brno, Kneslova 28</t>
  </si>
  <si>
    <t xml:space="preserve">Procesor: hodnocení v cpubenchmark min. 1590 bodů bez přetaktování, TDP max 18W,
Min. 2 GB DDR3 1600 Mhz
Pevný disk min 320 GB SATA 
DVD/RW mechanika
Displej 15,6 LED s antireflexní úpravou matný 
Webkamera 
Numerická klávesnice ano
Rozhraní: 
min. 2x USB 3.0
min. 1x USB 2.0
HDMI
Wi-FI standardy b, g, n
Bluetooth 
Síťový konektor RJ 45
Součástí dodávky bude napájecí adaptér.
Operační systém musí být schopný připojení k doméně plně kompatibilní s operačním systémem MS Windows 8 z důvodu kompatibility se stávajícím operačním systémem používaný na škole. 
</t>
  </si>
  <si>
    <t xml:space="preserve">Procesor: hodnocení v cpubenchmark min. 4400 bodů bez přetaktování, TDP max 55W,
motherboard: externí porty min. 4x USB 2.0 a 2x USB 3.0, 1x D-Sub, 1xDVI, 1xHDMI, 1xGlan, audio podpora min. 5.1
interní porty: min. 2x SATA 6Gb/s, 2x SATA 3Gb/s, 1x PCI Express x16, 1x PCI Express 1x
min 1x USB 3.0 
min. 4 paměťové sloty DDR3 (možnosti rozšíření pamětí až na 32 GB).
min. 8 GB DDR3 
min. 250 GB HDD SATA III
DVD/RW mechanika připojení přes rozhraní SATA
Zdroj min. 350W s účinností větší než 80% a aktivním PFC, vyhovující směrnici 2005/32/EU
Case typu mini tower pozice na předním panelu min. 1x5,25 i 3x5 pozice, min. 1xUSB 2.0, min. 1xUSB 3.0, 1xaudio výstup, 1x audio vstup.
Rozměry case max. (VxŠxH) 375x190x450 z důvodu velikosti vytyčeného prostoru.
Klávesnice standardní ne multimediální, připojení USB
Myš optická min. 2tlačítková se středovým kolečkem, připojení USB
Napájecí kabel s koncovkou EU
</t>
  </si>
  <si>
    <t>minimálně 36 měsíců</t>
  </si>
  <si>
    <t>kabel CYKY (2x1,5-63x1,5-64x1,5-45x1,5-2,5)pevně</t>
  </si>
  <si>
    <t xml:space="preserve">kabel CYKY 3x2,5 </t>
  </si>
  <si>
    <t>DETAILNÍ ROZPIS POLOŽEK 4.a , 4.b</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</si>
</sst>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1">
    <font>
      <sz val="11"/>
      <color theme="1"/>
      <name val="Calibri"/>
      <family val="2"/>
    </font>
    <font>
      <sz val="11"/>
      <color indexed="8"/>
      <name val="Calibri"/>
      <family val="2"/>
    </font>
    <font>
      <b/>
      <sz val="11"/>
      <color indexed="8"/>
      <name val="Calibri"/>
      <family val="2"/>
    </font>
    <font>
      <b/>
      <sz val="14"/>
      <name val="Calibri"/>
      <family val="2"/>
    </font>
    <font>
      <b/>
      <sz val="14"/>
      <name val="Arial"/>
      <family val="2"/>
    </font>
    <font>
      <b/>
      <sz val="10"/>
      <name val="Calibri"/>
      <family val="2"/>
    </font>
    <font>
      <sz val="10"/>
      <name val="Calibri"/>
      <family val="2"/>
    </font>
    <font>
      <sz val="10"/>
      <name val="Arial"/>
      <family val="2"/>
    </font>
    <font>
      <b/>
      <sz val="12"/>
      <name val="Calibri"/>
      <family val="2"/>
    </font>
    <font>
      <sz val="12"/>
      <name val="Calibri"/>
      <family val="2"/>
    </font>
    <font>
      <b/>
      <sz val="12"/>
      <color indexed="8"/>
      <name val="Calibri"/>
      <family val="2"/>
    </font>
    <font>
      <b/>
      <sz val="12"/>
      <name val="Arial"/>
      <family val="2"/>
    </font>
    <font>
      <b/>
      <sz val="10"/>
      <name val="Arial"/>
      <family val="2"/>
    </font>
    <font>
      <b/>
      <sz val="10"/>
      <color indexed="8"/>
      <name val="Calibri"/>
      <family val="2"/>
    </font>
    <font>
      <sz val="10"/>
      <color indexed="8"/>
      <name val="Calibri"/>
      <family val="2"/>
    </font>
    <font>
      <b/>
      <sz val="10"/>
      <color indexed="10"/>
      <name val="Calibri"/>
      <family val="2"/>
    </font>
    <font>
      <sz val="12"/>
      <color indexed="8"/>
      <name val="Calibri"/>
      <family val="2"/>
    </font>
    <font>
      <sz val="10"/>
      <name val="Arial CE"/>
      <family val="0"/>
    </font>
    <font>
      <sz val="8"/>
      <color indexed="8"/>
      <name val="Calibri"/>
      <family val="2"/>
    </font>
    <font>
      <b/>
      <sz val="16"/>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rgb="FF000000"/>
      <name val="Calibri"/>
      <family val="2"/>
    </font>
    <font>
      <b/>
      <sz val="10"/>
      <color theme="1"/>
      <name val="Calibri"/>
      <family val="2"/>
    </font>
    <font>
      <sz val="10"/>
      <color theme="1"/>
      <name val="Calibri"/>
      <family val="2"/>
    </font>
    <font>
      <b/>
      <sz val="10"/>
      <color rgb="FFFF0000"/>
      <name val="Calibri"/>
      <family val="2"/>
    </font>
    <font>
      <sz val="12"/>
      <color theme="1"/>
      <name val="Calibri"/>
      <family val="2"/>
    </font>
    <font>
      <sz val="8"/>
      <color theme="1"/>
      <name val="Calibri"/>
      <family val="2"/>
    </font>
    <font>
      <b/>
      <sz val="16"/>
      <color theme="1"/>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66FF99"/>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9" borderId="5" applyNumberFormat="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Font="1" applyAlignment="1">
      <alignment/>
    </xf>
    <xf numFmtId="0" fontId="4" fillId="0" borderId="0" xfId="0" applyFont="1" applyFill="1" applyBorder="1" applyAlignment="1">
      <alignment horizontal="left" vertical="center" wrapText="1"/>
    </xf>
    <xf numFmtId="0" fontId="5" fillId="0" borderId="0" xfId="0" applyFont="1" applyFill="1" applyBorder="1" applyAlignment="1">
      <alignment wrapText="1"/>
    </xf>
    <xf numFmtId="0" fontId="6" fillId="0" borderId="0" xfId="0" applyFont="1" applyFill="1" applyBorder="1" applyAlignment="1">
      <alignment vertical="center"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0" fontId="7" fillId="0" borderId="0" xfId="0" applyFont="1" applyFill="1" applyBorder="1" applyAlignment="1">
      <alignment/>
    </xf>
    <xf numFmtId="0" fontId="8" fillId="0" borderId="0" xfId="0" applyFont="1" applyFill="1" applyBorder="1" applyAlignment="1">
      <alignment vertic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52" fillId="0" borderId="0" xfId="0" applyFont="1" applyAlignment="1">
      <alignment wrapText="1"/>
    </xf>
    <xf numFmtId="0" fontId="53" fillId="0" borderId="0" xfId="0" applyFont="1" applyAlignment="1">
      <alignment wrapText="1"/>
    </xf>
    <xf numFmtId="0" fontId="8" fillId="0" borderId="0" xfId="0" applyFont="1" applyFill="1" applyBorder="1" applyAlignment="1">
      <alignment wrapText="1"/>
    </xf>
    <xf numFmtId="0" fontId="9"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54" fillId="2" borderId="10" xfId="0" applyFont="1" applyFill="1" applyBorder="1" applyAlignment="1">
      <alignment horizontal="center" vertical="center" wrapText="1"/>
    </xf>
    <xf numFmtId="0" fontId="0" fillId="0" borderId="0" xfId="0" applyAlignment="1">
      <alignment wrapText="1"/>
    </xf>
    <xf numFmtId="0" fontId="54" fillId="33" borderId="10" xfId="0" applyFont="1" applyFill="1" applyBorder="1" applyAlignment="1">
      <alignment vertical="top" wrapText="1"/>
    </xf>
    <xf numFmtId="0" fontId="55" fillId="33" borderId="10" xfId="0" applyFont="1" applyFill="1" applyBorder="1" applyAlignment="1">
      <alignment vertical="top" wrapText="1"/>
    </xf>
    <xf numFmtId="0" fontId="55" fillId="33" borderId="10" xfId="0" applyFont="1" applyFill="1" applyBorder="1" applyAlignment="1">
      <alignment horizontal="center" vertical="top" wrapText="1"/>
    </xf>
    <xf numFmtId="0" fontId="54" fillId="0" borderId="10" xfId="0" applyFont="1" applyBorder="1" applyAlignment="1">
      <alignment vertical="top" wrapText="1"/>
    </xf>
    <xf numFmtId="0" fontId="55" fillId="0" borderId="10" xfId="0" applyFont="1" applyBorder="1" applyAlignment="1">
      <alignment vertical="top" wrapText="1"/>
    </xf>
    <xf numFmtId="0" fontId="55" fillId="0" borderId="10" xfId="0" applyFont="1" applyBorder="1" applyAlignment="1">
      <alignment horizontal="center" vertical="top" wrapText="1"/>
    </xf>
    <xf numFmtId="4" fontId="55" fillId="0" borderId="10" xfId="0" applyNumberFormat="1" applyFont="1" applyBorder="1" applyAlignment="1">
      <alignment wrapText="1"/>
    </xf>
    <xf numFmtId="0" fontId="54" fillId="34" borderId="10" xfId="0" applyFont="1" applyFill="1" applyBorder="1" applyAlignment="1">
      <alignment horizontal="right" vertical="top" wrapText="1"/>
    </xf>
    <xf numFmtId="0" fontId="54" fillId="34" borderId="10" xfId="0" applyFont="1" applyFill="1" applyBorder="1" applyAlignment="1">
      <alignment vertical="top" wrapText="1"/>
    </xf>
    <xf numFmtId="0" fontId="54" fillId="34" borderId="10" xfId="0" applyFont="1" applyFill="1" applyBorder="1" applyAlignment="1">
      <alignment horizontal="center" vertical="top" wrapText="1"/>
    </xf>
    <xf numFmtId="4" fontId="54" fillId="34" borderId="10" xfId="0" applyNumberFormat="1" applyFont="1" applyFill="1" applyBorder="1" applyAlignment="1">
      <alignment wrapText="1"/>
    </xf>
    <xf numFmtId="0" fontId="0" fillId="35" borderId="0" xfId="0" applyFill="1" applyAlignment="1">
      <alignment/>
    </xf>
    <xf numFmtId="4" fontId="55" fillId="33" borderId="10" xfId="0" applyNumberFormat="1" applyFont="1" applyFill="1" applyBorder="1" applyAlignment="1">
      <alignment wrapText="1"/>
    </xf>
    <xf numFmtId="0" fontId="56" fillId="0" borderId="10" xfId="0" applyFont="1" applyBorder="1" applyAlignment="1">
      <alignment vertical="top" wrapText="1"/>
    </xf>
    <xf numFmtId="0" fontId="0" fillId="35" borderId="0" xfId="0" applyFill="1" applyAlignment="1">
      <alignment/>
    </xf>
    <xf numFmtId="0" fontId="50" fillId="0" borderId="0" xfId="0" applyFont="1" applyAlignment="1">
      <alignment wrapText="1"/>
    </xf>
    <xf numFmtId="0" fontId="0" fillId="0" borderId="0" xfId="0" applyAlignment="1">
      <alignment horizontal="center" wrapText="1"/>
    </xf>
    <xf numFmtId="0" fontId="54" fillId="0" borderId="10" xfId="0" applyFont="1" applyBorder="1" applyAlignment="1">
      <alignment horizontal="left" vertical="top" wrapText="1"/>
    </xf>
    <xf numFmtId="0" fontId="55" fillId="0" borderId="10" xfId="0" applyFont="1" applyBorder="1" applyAlignment="1">
      <alignment horizontal="left" vertical="top" wrapText="1"/>
    </xf>
    <xf numFmtId="0" fontId="50" fillId="0" borderId="0" xfId="0" applyFont="1" applyAlignment="1">
      <alignment/>
    </xf>
    <xf numFmtId="0" fontId="53" fillId="0" borderId="0" xfId="0" applyFont="1" applyAlignment="1">
      <alignment/>
    </xf>
    <xf numFmtId="0" fontId="57" fillId="0" borderId="0" xfId="0" applyFont="1" applyAlignment="1">
      <alignment/>
    </xf>
    <xf numFmtId="0" fontId="55" fillId="0" borderId="0" xfId="0" applyFont="1" applyAlignment="1">
      <alignment horizontal="right"/>
    </xf>
    <xf numFmtId="0" fontId="0" fillId="0" borderId="0" xfId="0" applyNumberFormat="1" applyAlignment="1">
      <alignment/>
    </xf>
    <xf numFmtId="0" fontId="54" fillId="2" borderId="10" xfId="0" applyNumberFormat="1" applyFont="1" applyFill="1" applyBorder="1" applyAlignment="1">
      <alignment horizontal="center" vertical="center" wrapText="1"/>
    </xf>
    <xf numFmtId="0" fontId="0" fillId="33" borderId="10" xfId="0" applyNumberFormat="1" applyFill="1" applyBorder="1" applyAlignment="1">
      <alignment horizontal="center" vertical="center"/>
    </xf>
    <xf numFmtId="0" fontId="0" fillId="0" borderId="10" xfId="0" applyNumberFormat="1" applyBorder="1" applyAlignment="1">
      <alignment horizontal="center" vertical="center"/>
    </xf>
    <xf numFmtId="0" fontId="0" fillId="35" borderId="10" xfId="0" applyNumberFormat="1" applyFill="1" applyBorder="1" applyAlignment="1">
      <alignment horizontal="center" vertical="center"/>
    </xf>
    <xf numFmtId="16" fontId="0" fillId="0" borderId="10" xfId="0" applyNumberFormat="1" applyBorder="1" applyAlignment="1" applyProtection="1">
      <alignment horizontal="center" vertical="center"/>
      <protection locked="0"/>
    </xf>
    <xf numFmtId="0" fontId="6" fillId="0" borderId="10" xfId="0" applyFont="1" applyBorder="1" applyAlignment="1">
      <alignment vertical="top" wrapText="1"/>
    </xf>
    <xf numFmtId="0" fontId="5" fillId="0" borderId="10" xfId="0" applyFont="1" applyBorder="1" applyAlignment="1">
      <alignment vertical="top" wrapText="1"/>
    </xf>
    <xf numFmtId="0" fontId="6" fillId="33" borderId="10" xfId="0" applyFont="1" applyFill="1" applyBorder="1" applyAlignment="1">
      <alignment vertical="top" wrapText="1"/>
    </xf>
    <xf numFmtId="0" fontId="0" fillId="0" borderId="0" xfId="0" applyNumberFormat="1" applyFont="1" applyAlignment="1">
      <alignment/>
    </xf>
    <xf numFmtId="0" fontId="0" fillId="0" borderId="0" xfId="0" applyFont="1" applyAlignment="1">
      <alignment wrapText="1"/>
    </xf>
    <xf numFmtId="0" fontId="0" fillId="0" borderId="10" xfId="0" applyFont="1" applyBorder="1" applyAlignment="1">
      <alignment wrapText="1"/>
    </xf>
    <xf numFmtId="0" fontId="50" fillId="0" borderId="10" xfId="0" applyFont="1" applyBorder="1" applyAlignment="1">
      <alignment wrapText="1"/>
    </xf>
    <xf numFmtId="0" fontId="0" fillId="0" borderId="10" xfId="0" applyFont="1" applyBorder="1" applyAlignment="1">
      <alignment/>
    </xf>
    <xf numFmtId="0" fontId="0" fillId="0" borderId="10" xfId="0" applyNumberFormat="1" applyBorder="1" applyAlignment="1">
      <alignment/>
    </xf>
    <xf numFmtId="0" fontId="50" fillId="34" borderId="10" xfId="0" applyFont="1" applyFill="1" applyBorder="1" applyAlignment="1">
      <alignment wrapText="1"/>
    </xf>
    <xf numFmtId="0" fontId="50" fillId="34" borderId="10" xfId="0" applyFont="1" applyFill="1" applyBorder="1" applyAlignment="1">
      <alignment horizontal="center" wrapText="1"/>
    </xf>
    <xf numFmtId="0" fontId="0" fillId="34" borderId="10" xfId="0" applyFont="1" applyFill="1" applyBorder="1" applyAlignment="1">
      <alignment wrapText="1"/>
    </xf>
    <xf numFmtId="0" fontId="0" fillId="34" borderId="10" xfId="0" applyFont="1" applyFill="1" applyBorder="1" applyAlignment="1">
      <alignment horizontal="center" wrapText="1"/>
    </xf>
    <xf numFmtId="4" fontId="50" fillId="34" borderId="10" xfId="0" applyNumberFormat="1" applyFont="1" applyFill="1" applyBorder="1" applyAlignment="1">
      <alignment wrapText="1"/>
    </xf>
    <xf numFmtId="0" fontId="0" fillId="0" borderId="0" xfId="0" applyFont="1" applyAlignment="1">
      <alignment horizontal="center" wrapText="1"/>
    </xf>
    <xf numFmtId="0" fontId="58" fillId="0" borderId="10" xfId="0" applyFont="1" applyFill="1" applyBorder="1" applyAlignment="1">
      <alignment/>
    </xf>
    <xf numFmtId="0" fontId="58" fillId="0" borderId="10" xfId="0" applyFont="1" applyFill="1" applyBorder="1" applyAlignment="1">
      <alignment horizontal="center"/>
    </xf>
    <xf numFmtId="0" fontId="58" fillId="0" borderId="10" xfId="55" applyFont="1" applyFill="1" applyBorder="1" applyAlignment="1">
      <alignment/>
      <protection/>
    </xf>
    <xf numFmtId="0" fontId="58" fillId="0" borderId="10" xfId="55" applyFont="1" applyFill="1" applyBorder="1" applyAlignment="1">
      <alignment horizontal="center"/>
      <protection/>
    </xf>
    <xf numFmtId="0" fontId="58" fillId="0" borderId="10" xfId="0" applyFont="1" applyBorder="1" applyAlignment="1">
      <alignment/>
    </xf>
    <xf numFmtId="0" fontId="58" fillId="0" borderId="10" xfId="0" applyFont="1" applyBorder="1" applyAlignment="1">
      <alignment horizontal="center"/>
    </xf>
    <xf numFmtId="0" fontId="58" fillId="0" borderId="10" xfId="0" applyFont="1" applyBorder="1" applyAlignment="1">
      <alignment horizontal="left"/>
    </xf>
    <xf numFmtId="0" fontId="58" fillId="0" borderId="10" xfId="55" applyFont="1" applyBorder="1" applyAlignment="1">
      <alignment horizontal="left" wrapText="1"/>
      <protection/>
    </xf>
    <xf numFmtId="0" fontId="58" fillId="0" borderId="10" xfId="55" applyFont="1" applyBorder="1" applyAlignment="1">
      <alignment horizontal="center"/>
      <protection/>
    </xf>
    <xf numFmtId="0" fontId="58" fillId="0" borderId="10" xfId="55" applyFont="1" applyBorder="1" applyAlignment="1">
      <alignment horizontal="left"/>
      <protection/>
    </xf>
    <xf numFmtId="0" fontId="5" fillId="0" borderId="0" xfId="0" applyFont="1" applyAlignment="1">
      <alignment horizontal="center"/>
    </xf>
    <xf numFmtId="0" fontId="0" fillId="0" borderId="0" xfId="0" applyNumberFormat="1" applyFont="1" applyAlignment="1">
      <alignment horizontal="center" vertical="center"/>
    </xf>
    <xf numFmtId="0" fontId="0" fillId="0" borderId="10" xfId="0" applyNumberFormat="1" applyBorder="1" applyAlignment="1">
      <alignment/>
    </xf>
    <xf numFmtId="0" fontId="50" fillId="36" borderId="0" xfId="0" applyFont="1" applyFill="1" applyAlignment="1">
      <alignment wrapText="1"/>
    </xf>
    <xf numFmtId="0" fontId="50" fillId="36" borderId="0" xfId="0" applyFont="1" applyFill="1" applyAlignment="1">
      <alignment horizontal="center" wrapText="1"/>
    </xf>
    <xf numFmtId="4" fontId="50" fillId="36" borderId="0" xfId="0" applyNumberFormat="1" applyFont="1" applyFill="1" applyAlignment="1">
      <alignment wrapText="1"/>
    </xf>
    <xf numFmtId="0" fontId="59" fillId="37" borderId="10" xfId="0" applyFont="1" applyFill="1" applyBorder="1" applyAlignment="1">
      <alignment horizontal="right" vertical="top" wrapText="1"/>
    </xf>
    <xf numFmtId="0" fontId="54" fillId="37" borderId="10" xfId="0" applyFont="1" applyFill="1" applyBorder="1" applyAlignment="1">
      <alignment horizontal="center" vertical="top" wrapText="1"/>
    </xf>
    <xf numFmtId="4" fontId="54" fillId="37" borderId="10" xfId="0" applyNumberFormat="1" applyFont="1" applyFill="1" applyBorder="1" applyAlignment="1">
      <alignment wrapText="1"/>
    </xf>
    <xf numFmtId="0" fontId="60" fillId="38" borderId="0" xfId="0" applyFont="1" applyFill="1" applyAlignment="1">
      <alignment horizontal="center" vertical="center" wrapText="1"/>
    </xf>
    <xf numFmtId="0" fontId="60" fillId="38" borderId="0" xfId="0" applyFont="1" applyFill="1" applyAlignment="1">
      <alignment horizontal="center" vertical="center"/>
    </xf>
    <xf numFmtId="0" fontId="8" fillId="2" borderId="0" xfId="0" applyFont="1" applyFill="1" applyAlignment="1">
      <alignment horizontal="center"/>
    </xf>
    <xf numFmtId="0" fontId="57" fillId="2" borderId="0" xfId="0" applyFont="1" applyFill="1" applyAlignment="1">
      <alignment horizontal="center"/>
    </xf>
    <xf numFmtId="0" fontId="0" fillId="0" borderId="0" xfId="0" applyFont="1" applyAlignment="1">
      <alignment/>
    </xf>
    <xf numFmtId="0" fontId="50" fillId="36" borderId="0" xfId="0" applyFont="1" applyFill="1" applyAlignment="1">
      <alignment horizontal="right" wrapText="1"/>
    </xf>
    <xf numFmtId="0" fontId="0" fillId="0" borderId="0" xfId="0" applyAlignment="1">
      <alignment horizontal="right" wrapText="1"/>
    </xf>
    <xf numFmtId="0" fontId="8"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8" fillId="2" borderId="0" xfId="0" applyFont="1" applyFill="1" applyBorder="1" applyAlignment="1">
      <alignment horizontal="left" vertical="center" wrapText="1"/>
    </xf>
    <xf numFmtId="0" fontId="0" fillId="2" borderId="0" xfId="0" applyFill="1" applyAlignment="1">
      <alignment/>
    </xf>
    <xf numFmtId="0" fontId="0" fillId="0" borderId="0" xfId="0" applyAlignment="1">
      <alignment horizontal="center"/>
    </xf>
    <xf numFmtId="0" fontId="3" fillId="2" borderId="0" xfId="0" applyFont="1" applyFill="1" applyBorder="1" applyAlignment="1">
      <alignment horizontal="left" vertical="center" wrapText="1"/>
    </xf>
    <xf numFmtId="0" fontId="8" fillId="2" borderId="0" xfId="0" applyFont="1" applyFill="1" applyBorder="1" applyAlignment="1">
      <alignment wrapText="1"/>
    </xf>
    <xf numFmtId="0" fontId="11" fillId="0" borderId="0" xfId="0" applyFont="1" applyFill="1" applyBorder="1" applyAlignment="1">
      <alignment horizontal="center" vertical="center" wrapText="1"/>
    </xf>
    <xf numFmtId="0" fontId="54" fillId="2" borderId="11"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5" fillId="0" borderId="0" xfId="0" applyFont="1" applyAlignment="1">
      <alignment horizontal="left" wrapText="1"/>
    </xf>
    <xf numFmtId="0" fontId="6" fillId="0" borderId="0" xfId="0" applyFont="1" applyAlignment="1">
      <alignment horizontal="left" vertical="top" wrapText="1"/>
    </xf>
    <xf numFmtId="0" fontId="52" fillId="2" borderId="0" xfId="0" applyNumberFormat="1" applyFont="1" applyFill="1" applyAlignment="1">
      <alignment horizontal="center"/>
    </xf>
    <xf numFmtId="0" fontId="50" fillId="2" borderId="0" xfId="0" applyFont="1" applyFill="1" applyAlignment="1">
      <alignment horizontal="center"/>
    </xf>
    <xf numFmtId="0" fontId="57" fillId="2"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ální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0</xdr:row>
      <xdr:rowOff>1266825</xdr:rowOff>
    </xdr:to>
    <xdr:pic>
      <xdr:nvPicPr>
        <xdr:cNvPr id="1" name="Obrázek 1" descr="OPVK_hor_zakladni_logolink_RGB_cz"/>
        <xdr:cNvPicPr preferRelativeResize="1">
          <a:picLocks noChangeAspect="1"/>
        </xdr:cNvPicPr>
      </xdr:nvPicPr>
      <xdr:blipFill>
        <a:blip r:embed="rId1"/>
        <a:stretch>
          <a:fillRect/>
        </a:stretch>
      </xdr:blipFill>
      <xdr:spPr>
        <a:xfrm>
          <a:off x="0" y="0"/>
          <a:ext cx="57531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0"/>
  <sheetViews>
    <sheetView tabSelected="1" zoomScale="90" zoomScaleNormal="90" zoomScalePageLayoutView="0" workbookViewId="0" topLeftCell="A55">
      <selection activeCell="C4" sqref="C4"/>
    </sheetView>
  </sheetViews>
  <sheetFormatPr defaultColWidth="9.140625" defaultRowHeight="15"/>
  <cols>
    <col min="1" max="1" width="5.57421875" style="42" customWidth="1"/>
    <col min="2" max="2" width="13.7109375" style="34" customWidth="1"/>
    <col min="3" max="3" width="59.8515625" style="18" customWidth="1"/>
    <col min="4" max="4" width="8.7109375" style="35" customWidth="1"/>
    <col min="5" max="5" width="7.7109375" style="35" customWidth="1"/>
    <col min="6" max="6" width="37.7109375" style="18" customWidth="1"/>
    <col min="7" max="7" width="9.28125" style="18" customWidth="1"/>
    <col min="8" max="8" width="13.8515625" style="18" customWidth="1"/>
    <col min="9" max="9" width="11.140625" style="18" customWidth="1"/>
    <col min="10" max="10" width="9.7109375" style="18" bestFit="1" customWidth="1"/>
    <col min="11" max="11" width="12.421875" style="18" customWidth="1"/>
  </cols>
  <sheetData>
    <row r="1" spans="1:11" ht="105" customHeight="1">
      <c r="A1" s="94"/>
      <c r="B1" s="94"/>
      <c r="C1" s="94"/>
      <c r="D1" s="94"/>
      <c r="E1" s="94"/>
      <c r="F1" s="94"/>
      <c r="G1" s="94"/>
      <c r="H1" s="94"/>
      <c r="I1" s="94"/>
      <c r="J1" s="94"/>
      <c r="K1" s="94"/>
    </row>
    <row r="2" spans="1:13" ht="45" customHeight="1">
      <c r="A2" s="95" t="s">
        <v>111</v>
      </c>
      <c r="B2" s="93"/>
      <c r="C2" s="93"/>
      <c r="D2" s="93"/>
      <c r="E2" s="93"/>
      <c r="F2" s="93"/>
      <c r="G2" s="93"/>
      <c r="H2" s="93"/>
      <c r="I2" s="93"/>
      <c r="J2" s="93"/>
      <c r="K2" s="93"/>
      <c r="L2" s="1"/>
      <c r="M2" s="1"/>
    </row>
    <row r="3" spans="2:13" ht="24.75" customHeight="1">
      <c r="B3" s="2"/>
      <c r="C3" s="3"/>
      <c r="D3" s="4"/>
      <c r="E3" s="4"/>
      <c r="F3" s="5"/>
      <c r="G3" s="5"/>
      <c r="H3" s="5"/>
      <c r="I3" s="5"/>
      <c r="J3" s="5"/>
      <c r="K3" s="5"/>
      <c r="L3" s="6"/>
      <c r="M3" s="6"/>
    </row>
    <row r="4" spans="1:13" ht="15.75">
      <c r="A4" s="96" t="s">
        <v>0</v>
      </c>
      <c r="B4" s="93"/>
      <c r="C4" s="7" t="s">
        <v>224</v>
      </c>
      <c r="D4" s="8"/>
      <c r="E4" s="8"/>
      <c r="F4" s="9"/>
      <c r="G4" s="9"/>
      <c r="H4" s="9"/>
      <c r="I4" s="9"/>
      <c r="J4" s="9"/>
      <c r="K4" s="9"/>
      <c r="L4" s="6"/>
      <c r="M4" s="6"/>
    </row>
    <row r="5" spans="1:13" ht="15.75">
      <c r="A5" s="96" t="s">
        <v>1</v>
      </c>
      <c r="B5" s="93"/>
      <c r="C5" s="10" t="s">
        <v>2</v>
      </c>
      <c r="D5" s="8"/>
      <c r="E5" s="8"/>
      <c r="F5" s="9"/>
      <c r="G5" s="9"/>
      <c r="H5" s="9"/>
      <c r="I5" s="9"/>
      <c r="J5" s="9"/>
      <c r="K5" s="9"/>
      <c r="L5" s="6"/>
      <c r="M5" s="6"/>
    </row>
    <row r="6" spans="1:13" ht="15.75">
      <c r="A6" s="96" t="s">
        <v>3</v>
      </c>
      <c r="B6" s="93"/>
      <c r="C6" s="11" t="s">
        <v>4</v>
      </c>
      <c r="D6" s="8"/>
      <c r="E6" s="8"/>
      <c r="F6" s="9"/>
      <c r="G6" s="9"/>
      <c r="H6" s="9"/>
      <c r="I6" s="9"/>
      <c r="J6" s="9"/>
      <c r="K6" s="9"/>
      <c r="L6" s="6"/>
      <c r="M6" s="6"/>
    </row>
    <row r="7" spans="2:13" ht="15.75">
      <c r="B7" s="12"/>
      <c r="C7" s="13"/>
      <c r="D7" s="8"/>
      <c r="E7" s="8"/>
      <c r="F7" s="9"/>
      <c r="G7" s="9"/>
      <c r="H7" s="9"/>
      <c r="I7" s="9"/>
      <c r="J7" s="9"/>
      <c r="K7" s="9"/>
      <c r="L7" s="6"/>
      <c r="M7" s="6"/>
    </row>
    <row r="8" spans="1:13" ht="22.5" customHeight="1">
      <c r="A8" s="92" t="s">
        <v>5</v>
      </c>
      <c r="B8" s="93"/>
      <c r="C8" s="97"/>
      <c r="D8" s="15"/>
      <c r="E8" s="15"/>
      <c r="F8" s="15"/>
      <c r="G8" s="15"/>
      <c r="H8" s="15"/>
      <c r="I8" s="14"/>
      <c r="J8" s="14"/>
      <c r="K8" s="14"/>
      <c r="L8" s="16"/>
      <c r="M8" s="16"/>
    </row>
    <row r="9" spans="1:13" ht="28.5" customHeight="1">
      <c r="A9" s="93"/>
      <c r="B9" s="93"/>
      <c r="C9" s="97"/>
      <c r="D9" s="15"/>
      <c r="E9" s="15"/>
      <c r="F9" s="15"/>
      <c r="G9" s="15"/>
      <c r="H9" s="15"/>
      <c r="I9" s="14"/>
      <c r="J9" s="14"/>
      <c r="K9" s="14"/>
      <c r="L9" s="16"/>
      <c r="M9" s="16"/>
    </row>
    <row r="11" spans="1:11" s="18" customFormat="1" ht="49.5" customHeight="1">
      <c r="A11" s="43" t="s">
        <v>6</v>
      </c>
      <c r="B11" s="17" t="s">
        <v>7</v>
      </c>
      <c r="C11" s="17" t="s">
        <v>8</v>
      </c>
      <c r="D11" s="17" t="s">
        <v>9</v>
      </c>
      <c r="E11" s="17" t="s">
        <v>10</v>
      </c>
      <c r="F11" s="17" t="s">
        <v>11</v>
      </c>
      <c r="G11" s="17" t="s">
        <v>12</v>
      </c>
      <c r="H11" s="17" t="s">
        <v>13</v>
      </c>
      <c r="I11" s="17" t="s">
        <v>14</v>
      </c>
      <c r="J11" s="17" t="s">
        <v>15</v>
      </c>
      <c r="K11" s="17" t="s">
        <v>16</v>
      </c>
    </row>
    <row r="12" spans="1:11" ht="38.25">
      <c r="A12" s="44" t="s">
        <v>76</v>
      </c>
      <c r="B12" s="19" t="s">
        <v>22</v>
      </c>
      <c r="C12" s="20" t="s">
        <v>23</v>
      </c>
      <c r="D12" s="21"/>
      <c r="E12" s="20"/>
      <c r="F12" s="20"/>
      <c r="G12" s="20"/>
      <c r="H12" s="31"/>
      <c r="I12" s="31"/>
      <c r="J12" s="31"/>
      <c r="K12" s="31"/>
    </row>
    <row r="13" spans="1:11" ht="161.25" customHeight="1">
      <c r="A13" s="47" t="s">
        <v>86</v>
      </c>
      <c r="B13" s="22" t="s">
        <v>17</v>
      </c>
      <c r="C13" s="23" t="s">
        <v>51</v>
      </c>
      <c r="D13" s="24">
        <v>1</v>
      </c>
      <c r="E13" s="23" t="s">
        <v>18</v>
      </c>
      <c r="F13" s="23"/>
      <c r="G13" s="23" t="s">
        <v>19</v>
      </c>
      <c r="H13" s="25"/>
      <c r="I13" s="25">
        <f>SUM(H13*D13)</f>
        <v>0</v>
      </c>
      <c r="J13" s="25">
        <f>SUM(H13*1.21)</f>
        <v>0</v>
      </c>
      <c r="K13" s="25">
        <f>SUM(J13*D13)</f>
        <v>0</v>
      </c>
    </row>
    <row r="14" spans="1:11" ht="216.75">
      <c r="A14" s="47" t="s">
        <v>88</v>
      </c>
      <c r="B14" s="22" t="s">
        <v>24</v>
      </c>
      <c r="C14" s="23" t="s">
        <v>52</v>
      </c>
      <c r="D14" s="24">
        <v>1</v>
      </c>
      <c r="E14" s="23" t="s">
        <v>18</v>
      </c>
      <c r="F14" s="23"/>
      <c r="G14" s="23" t="s">
        <v>19</v>
      </c>
      <c r="H14" s="25"/>
      <c r="I14" s="25">
        <f aca="true" t="shared" si="0" ref="I14:I20">SUM(H14*D14)</f>
        <v>0</v>
      </c>
      <c r="J14" s="25">
        <f aca="true" t="shared" si="1" ref="J14:J20">SUM(H14*1.21)</f>
        <v>0</v>
      </c>
      <c r="K14" s="25">
        <f aca="true" t="shared" si="2" ref="K14:K20">SUM(J14*D14)</f>
        <v>0</v>
      </c>
    </row>
    <row r="15" spans="1:11" ht="191.25" customHeight="1">
      <c r="A15" s="45" t="s">
        <v>89</v>
      </c>
      <c r="B15" s="22" t="s">
        <v>25</v>
      </c>
      <c r="C15" s="23" t="s">
        <v>26</v>
      </c>
      <c r="D15" s="24">
        <v>12</v>
      </c>
      <c r="E15" s="23" t="s">
        <v>18</v>
      </c>
      <c r="F15" s="23"/>
      <c r="G15" s="23" t="s">
        <v>19</v>
      </c>
      <c r="H15" s="25"/>
      <c r="I15" s="25">
        <f t="shared" si="0"/>
        <v>0</v>
      </c>
      <c r="J15" s="25">
        <f t="shared" si="1"/>
        <v>0</v>
      </c>
      <c r="K15" s="25">
        <f t="shared" si="2"/>
        <v>0</v>
      </c>
    </row>
    <row r="16" spans="1:11" ht="25.5">
      <c r="A16" s="45" t="s">
        <v>90</v>
      </c>
      <c r="B16" s="22" t="s">
        <v>27</v>
      </c>
      <c r="C16" s="23" t="s">
        <v>28</v>
      </c>
      <c r="D16" s="24"/>
      <c r="E16" s="23" t="s">
        <v>20</v>
      </c>
      <c r="F16" s="23"/>
      <c r="G16" s="23"/>
      <c r="H16" s="25"/>
      <c r="I16" s="25">
        <f t="shared" si="0"/>
        <v>0</v>
      </c>
      <c r="J16" s="25">
        <f t="shared" si="1"/>
        <v>0</v>
      </c>
      <c r="K16" s="25">
        <f t="shared" si="2"/>
        <v>0</v>
      </c>
    </row>
    <row r="17" spans="1:11" ht="187.5" customHeight="1">
      <c r="A17" s="45" t="s">
        <v>91</v>
      </c>
      <c r="B17" s="36" t="s">
        <v>54</v>
      </c>
      <c r="C17" s="37" t="s">
        <v>33</v>
      </c>
      <c r="D17" s="24">
        <v>1</v>
      </c>
      <c r="E17" s="23" t="s">
        <v>18</v>
      </c>
      <c r="F17" s="23"/>
      <c r="G17" s="23" t="s">
        <v>19</v>
      </c>
      <c r="H17" s="25"/>
      <c r="I17" s="25">
        <f>SUM(H17*D17)</f>
        <v>0</v>
      </c>
      <c r="J17" s="25">
        <f>SUM(H17*1.21)</f>
        <v>0</v>
      </c>
      <c r="K17" s="25">
        <f>SUM(J17*D17)</f>
        <v>0</v>
      </c>
    </row>
    <row r="18" spans="1:11" ht="276.75" customHeight="1">
      <c r="A18" s="45" t="s">
        <v>92</v>
      </c>
      <c r="B18" s="22" t="s">
        <v>53</v>
      </c>
      <c r="C18" s="23" t="s">
        <v>55</v>
      </c>
      <c r="D18" s="24">
        <v>1</v>
      </c>
      <c r="E18" s="23" t="s">
        <v>18</v>
      </c>
      <c r="F18" s="23"/>
      <c r="G18" s="23" t="s">
        <v>19</v>
      </c>
      <c r="H18" s="25"/>
      <c r="I18" s="25">
        <f t="shared" si="0"/>
        <v>0</v>
      </c>
      <c r="J18" s="25">
        <f t="shared" si="1"/>
        <v>0</v>
      </c>
      <c r="K18" s="25">
        <f t="shared" si="2"/>
        <v>0</v>
      </c>
    </row>
    <row r="19" spans="1:11" ht="45" customHeight="1">
      <c r="A19" s="45" t="s">
        <v>93</v>
      </c>
      <c r="B19" s="22" t="s">
        <v>29</v>
      </c>
      <c r="C19" s="23" t="s">
        <v>30</v>
      </c>
      <c r="D19" s="24">
        <v>10</v>
      </c>
      <c r="E19" s="23" t="s">
        <v>18</v>
      </c>
      <c r="F19" s="23"/>
      <c r="G19" s="23"/>
      <c r="H19" s="25"/>
      <c r="I19" s="25">
        <f t="shared" si="0"/>
        <v>0</v>
      </c>
      <c r="J19" s="25">
        <f t="shared" si="1"/>
        <v>0</v>
      </c>
      <c r="K19" s="25">
        <f t="shared" si="2"/>
        <v>0</v>
      </c>
    </row>
    <row r="20" spans="1:11" ht="127.5">
      <c r="A20" s="45" t="s">
        <v>94</v>
      </c>
      <c r="B20" s="22" t="s">
        <v>31</v>
      </c>
      <c r="C20" s="23" t="s">
        <v>32</v>
      </c>
      <c r="D20" s="24">
        <v>1</v>
      </c>
      <c r="E20" s="23" t="s">
        <v>18</v>
      </c>
      <c r="F20" s="23"/>
      <c r="G20" s="23" t="s">
        <v>43</v>
      </c>
      <c r="H20" s="25"/>
      <c r="I20" s="25">
        <f t="shared" si="0"/>
        <v>0</v>
      </c>
      <c r="J20" s="25">
        <f t="shared" si="1"/>
        <v>0</v>
      </c>
      <c r="K20" s="25">
        <f t="shared" si="2"/>
        <v>0</v>
      </c>
    </row>
    <row r="21" spans="1:11" s="30" customFormat="1" ht="15">
      <c r="A21" s="46"/>
      <c r="B21" s="26" t="s">
        <v>21</v>
      </c>
      <c r="C21" s="27"/>
      <c r="D21" s="28"/>
      <c r="E21" s="27"/>
      <c r="F21" s="27"/>
      <c r="G21" s="27"/>
      <c r="H21" s="29"/>
      <c r="I21" s="29">
        <f>SUM(I13:I20)</f>
        <v>0</v>
      </c>
      <c r="J21" s="29"/>
      <c r="K21" s="29">
        <f>SUM(K13:K20)</f>
        <v>0</v>
      </c>
    </row>
    <row r="22" spans="1:11" ht="38.25">
      <c r="A22" s="43" t="s">
        <v>6</v>
      </c>
      <c r="B22" s="17" t="s">
        <v>7</v>
      </c>
      <c r="C22" s="17" t="s">
        <v>8</v>
      </c>
      <c r="D22" s="17" t="s">
        <v>9</v>
      </c>
      <c r="E22" s="17" t="s">
        <v>10</v>
      </c>
      <c r="F22" s="17" t="s">
        <v>11</v>
      </c>
      <c r="G22" s="17" t="s">
        <v>12</v>
      </c>
      <c r="H22" s="17" t="s">
        <v>13</v>
      </c>
      <c r="I22" s="17" t="s">
        <v>14</v>
      </c>
      <c r="J22" s="17" t="s">
        <v>15</v>
      </c>
      <c r="K22" s="17" t="s">
        <v>16</v>
      </c>
    </row>
    <row r="23" spans="1:11" ht="15">
      <c r="A23" s="44" t="s">
        <v>77</v>
      </c>
      <c r="B23" s="19" t="s">
        <v>34</v>
      </c>
      <c r="C23" s="20"/>
      <c r="D23" s="21"/>
      <c r="E23" s="20"/>
      <c r="F23" s="20"/>
      <c r="G23" s="20"/>
      <c r="H23" s="31"/>
      <c r="I23" s="31"/>
      <c r="J23" s="31"/>
      <c r="K23" s="31"/>
    </row>
    <row r="24" spans="1:11" ht="280.5">
      <c r="A24" s="45" t="s">
        <v>87</v>
      </c>
      <c r="B24" s="22" t="s">
        <v>35</v>
      </c>
      <c r="C24" s="23" t="s">
        <v>226</v>
      </c>
      <c r="D24" s="24">
        <v>23</v>
      </c>
      <c r="E24" s="23" t="s">
        <v>18</v>
      </c>
      <c r="F24" s="23"/>
      <c r="G24" s="23" t="s">
        <v>227</v>
      </c>
      <c r="H24" s="25"/>
      <c r="I24" s="25">
        <f>SUM(H24*D24)</f>
        <v>0</v>
      </c>
      <c r="J24" s="25">
        <f>SUM(H24*1.21)</f>
        <v>0</v>
      </c>
      <c r="K24" s="25">
        <f>SUM(J24*D24)</f>
        <v>0</v>
      </c>
    </row>
    <row r="25" spans="1:11" ht="44.25" customHeight="1">
      <c r="A25" s="45" t="s">
        <v>95</v>
      </c>
      <c r="B25" s="22" t="s">
        <v>36</v>
      </c>
      <c r="C25" s="23" t="s">
        <v>56</v>
      </c>
      <c r="D25" s="24">
        <v>23</v>
      </c>
      <c r="E25" s="23" t="s">
        <v>18</v>
      </c>
      <c r="F25" s="23"/>
      <c r="G25" s="23"/>
      <c r="H25" s="25"/>
      <c r="I25" s="25">
        <f>SUM(H25*D25)</f>
        <v>0</v>
      </c>
      <c r="J25" s="25">
        <f>SUM(H25*1.21)</f>
        <v>0</v>
      </c>
      <c r="K25" s="25">
        <f>SUM(J25*D25)</f>
        <v>0</v>
      </c>
    </row>
    <row r="26" spans="1:11" ht="102">
      <c r="A26" s="45" t="s">
        <v>96</v>
      </c>
      <c r="B26" s="22" t="s">
        <v>37</v>
      </c>
      <c r="C26" s="23" t="s">
        <v>57</v>
      </c>
      <c r="D26" s="24">
        <v>23</v>
      </c>
      <c r="E26" s="23" t="s">
        <v>18</v>
      </c>
      <c r="F26" s="23"/>
      <c r="G26" s="23" t="s">
        <v>227</v>
      </c>
      <c r="H26" s="25"/>
      <c r="I26" s="25">
        <f>SUM(H26*D26)</f>
        <v>0</v>
      </c>
      <c r="J26" s="25">
        <f>SUM(H26*1.21)</f>
        <v>0</v>
      </c>
      <c r="K26" s="25">
        <f>SUM(J26*D26)</f>
        <v>0</v>
      </c>
    </row>
    <row r="27" spans="1:11" ht="66" customHeight="1">
      <c r="A27" s="45" t="s">
        <v>97</v>
      </c>
      <c r="B27" s="22" t="s">
        <v>38</v>
      </c>
      <c r="C27" s="23" t="s">
        <v>39</v>
      </c>
      <c r="D27" s="24">
        <v>27</v>
      </c>
      <c r="E27" s="23" t="s">
        <v>18</v>
      </c>
      <c r="F27" s="23"/>
      <c r="G27" s="23"/>
      <c r="H27" s="25"/>
      <c r="I27" s="25">
        <f>SUM(H27*D27)</f>
        <v>0</v>
      </c>
      <c r="J27" s="25">
        <f>SUM(H27*1.21)</f>
        <v>0</v>
      </c>
      <c r="K27" s="25">
        <f>SUM(J27*D27)</f>
        <v>0</v>
      </c>
    </row>
    <row r="28" spans="1:11" ht="64.5" customHeight="1">
      <c r="A28" s="45" t="s">
        <v>98</v>
      </c>
      <c r="B28" s="22" t="s">
        <v>40</v>
      </c>
      <c r="C28" s="23" t="s">
        <v>41</v>
      </c>
      <c r="D28" s="24">
        <v>24</v>
      </c>
      <c r="E28" s="23" t="s">
        <v>18</v>
      </c>
      <c r="F28" s="23"/>
      <c r="G28" s="23"/>
      <c r="H28" s="25"/>
      <c r="I28" s="25">
        <f>SUM(H28*D28)</f>
        <v>0</v>
      </c>
      <c r="J28" s="25">
        <f>SUM(H28*1.21)</f>
        <v>0</v>
      </c>
      <c r="K28" s="25">
        <f>SUM(J28*D28)</f>
        <v>0</v>
      </c>
    </row>
    <row r="29" spans="1:11" ht="229.5">
      <c r="A29" s="45" t="s">
        <v>99</v>
      </c>
      <c r="B29" s="22" t="s">
        <v>42</v>
      </c>
      <c r="C29" s="23" t="s">
        <v>58</v>
      </c>
      <c r="D29" s="24">
        <v>1</v>
      </c>
      <c r="E29" s="23" t="s">
        <v>18</v>
      </c>
      <c r="F29" s="23"/>
      <c r="G29" s="23" t="s">
        <v>43</v>
      </c>
      <c r="H29" s="25"/>
      <c r="I29" s="25">
        <f>SUM(H29*D29)</f>
        <v>0</v>
      </c>
      <c r="J29" s="25">
        <f>SUM(H29*1.21)</f>
        <v>0</v>
      </c>
      <c r="K29" s="25">
        <f>SUM(J29*D29)</f>
        <v>0</v>
      </c>
    </row>
    <row r="30" spans="1:11" s="30" customFormat="1" ht="15">
      <c r="A30" s="46"/>
      <c r="B30" s="26" t="s">
        <v>21</v>
      </c>
      <c r="C30" s="27"/>
      <c r="D30" s="28"/>
      <c r="E30" s="27"/>
      <c r="F30" s="27"/>
      <c r="G30" s="27"/>
      <c r="H30" s="29"/>
      <c r="I30" s="29">
        <f>SUM(I24:I29)</f>
        <v>0</v>
      </c>
      <c r="J30" s="29"/>
      <c r="K30" s="29">
        <f>SUM(K24:K29)</f>
        <v>0</v>
      </c>
    </row>
    <row r="31" spans="1:11" ht="38.25">
      <c r="A31" s="43" t="s">
        <v>6</v>
      </c>
      <c r="B31" s="17" t="s">
        <v>7</v>
      </c>
      <c r="C31" s="17" t="s">
        <v>8</v>
      </c>
      <c r="D31" s="17" t="s">
        <v>9</v>
      </c>
      <c r="E31" s="17" t="s">
        <v>10</v>
      </c>
      <c r="F31" s="17" t="s">
        <v>11</v>
      </c>
      <c r="G31" s="17" t="s">
        <v>12</v>
      </c>
      <c r="H31" s="17" t="s">
        <v>13</v>
      </c>
      <c r="I31" s="17" t="s">
        <v>14</v>
      </c>
      <c r="J31" s="17" t="s">
        <v>15</v>
      </c>
      <c r="K31" s="17" t="s">
        <v>16</v>
      </c>
    </row>
    <row r="32" spans="1:11" ht="63.75">
      <c r="A32" s="44" t="s">
        <v>78</v>
      </c>
      <c r="B32" s="19" t="s">
        <v>44</v>
      </c>
      <c r="C32" s="20"/>
      <c r="D32" s="21"/>
      <c r="E32" s="20"/>
      <c r="F32" s="20"/>
      <c r="G32" s="20"/>
      <c r="H32" s="31"/>
      <c r="I32" s="31"/>
      <c r="J32" s="31"/>
      <c r="K32" s="31"/>
    </row>
    <row r="33" spans="1:11" ht="63.75">
      <c r="A33" s="45" t="s">
        <v>100</v>
      </c>
      <c r="B33" s="22" t="s">
        <v>59</v>
      </c>
      <c r="C33" s="23" t="s">
        <v>60</v>
      </c>
      <c r="D33" s="24">
        <v>1</v>
      </c>
      <c r="E33" s="23" t="s">
        <v>18</v>
      </c>
      <c r="F33" s="23"/>
      <c r="G33" s="23"/>
      <c r="H33" s="25"/>
      <c r="I33" s="25">
        <f aca="true" t="shared" si="3" ref="I33:I41">SUM(H33*D33)</f>
        <v>0</v>
      </c>
      <c r="J33" s="25">
        <f aca="true" t="shared" si="4" ref="J33:J41">SUM(H33*1.21)</f>
        <v>0</v>
      </c>
      <c r="K33" s="25">
        <f aca="true" t="shared" si="5" ref="K33:K41">SUM(J33*D33)</f>
        <v>0</v>
      </c>
    </row>
    <row r="34" spans="1:11" ht="76.5">
      <c r="A34" s="45" t="s">
        <v>101</v>
      </c>
      <c r="B34" s="22" t="s">
        <v>61</v>
      </c>
      <c r="C34" s="23" t="s">
        <v>45</v>
      </c>
      <c r="D34" s="24">
        <v>1</v>
      </c>
      <c r="E34" s="23" t="s">
        <v>18</v>
      </c>
      <c r="F34" s="23"/>
      <c r="G34" s="23"/>
      <c r="H34" s="25"/>
      <c r="I34" s="25">
        <f t="shared" si="3"/>
        <v>0</v>
      </c>
      <c r="J34" s="25">
        <f t="shared" si="4"/>
        <v>0</v>
      </c>
      <c r="K34" s="25">
        <f t="shared" si="5"/>
        <v>0</v>
      </c>
    </row>
    <row r="35" spans="1:11" ht="119.25" customHeight="1">
      <c r="A35" s="45" t="s">
        <v>102</v>
      </c>
      <c r="B35" s="22" t="s">
        <v>62</v>
      </c>
      <c r="C35" s="23" t="s">
        <v>63</v>
      </c>
      <c r="D35" s="24">
        <v>1</v>
      </c>
      <c r="E35" s="23" t="s">
        <v>18</v>
      </c>
      <c r="F35" s="23"/>
      <c r="G35" s="23"/>
      <c r="H35" s="25"/>
      <c r="I35" s="25">
        <f t="shared" si="3"/>
        <v>0</v>
      </c>
      <c r="J35" s="25">
        <f t="shared" si="4"/>
        <v>0</v>
      </c>
      <c r="K35" s="25">
        <f t="shared" si="5"/>
        <v>0</v>
      </c>
    </row>
    <row r="36" spans="1:11" ht="38.25">
      <c r="A36" s="45" t="s">
        <v>103</v>
      </c>
      <c r="B36" s="32" t="s">
        <v>112</v>
      </c>
      <c r="C36" s="23" t="s">
        <v>64</v>
      </c>
      <c r="D36" s="24">
        <v>50</v>
      </c>
      <c r="E36" s="23" t="s">
        <v>18</v>
      </c>
      <c r="F36" s="23"/>
      <c r="G36" s="23"/>
      <c r="H36" s="25"/>
      <c r="I36" s="25">
        <f t="shared" si="3"/>
        <v>0</v>
      </c>
      <c r="J36" s="25">
        <f t="shared" si="4"/>
        <v>0</v>
      </c>
      <c r="K36" s="25">
        <f t="shared" si="5"/>
        <v>0</v>
      </c>
    </row>
    <row r="37" spans="1:11" ht="38.25">
      <c r="A37" s="45" t="s">
        <v>104</v>
      </c>
      <c r="B37" s="22" t="s">
        <v>66</v>
      </c>
      <c r="C37" s="23"/>
      <c r="D37" s="24">
        <v>40</v>
      </c>
      <c r="E37" s="23" t="s">
        <v>18</v>
      </c>
      <c r="F37" s="23"/>
      <c r="G37" s="23"/>
      <c r="H37" s="25"/>
      <c r="I37" s="25">
        <f t="shared" si="3"/>
        <v>0</v>
      </c>
      <c r="J37" s="25">
        <f t="shared" si="4"/>
        <v>0</v>
      </c>
      <c r="K37" s="25">
        <f t="shared" si="5"/>
        <v>0</v>
      </c>
    </row>
    <row r="38" spans="1:11" ht="42" customHeight="1">
      <c r="A38" s="45" t="s">
        <v>105</v>
      </c>
      <c r="B38" s="22" t="s">
        <v>65</v>
      </c>
      <c r="C38" s="23"/>
      <c r="D38" s="24">
        <v>7</v>
      </c>
      <c r="E38" s="23" t="s">
        <v>18</v>
      </c>
      <c r="F38" s="23"/>
      <c r="G38" s="23"/>
      <c r="H38" s="25"/>
      <c r="I38" s="25">
        <f t="shared" si="3"/>
        <v>0</v>
      </c>
      <c r="J38" s="25">
        <f t="shared" si="4"/>
        <v>0</v>
      </c>
      <c r="K38" s="25">
        <f t="shared" si="5"/>
        <v>0</v>
      </c>
    </row>
    <row r="39" spans="1:11" ht="153">
      <c r="A39" s="45" t="s">
        <v>106</v>
      </c>
      <c r="B39" s="22" t="s">
        <v>46</v>
      </c>
      <c r="C39" s="23" t="s">
        <v>47</v>
      </c>
      <c r="D39" s="24">
        <v>1</v>
      </c>
      <c r="E39" s="23" t="s">
        <v>18</v>
      </c>
      <c r="F39" s="23"/>
      <c r="G39" s="23" t="s">
        <v>113</v>
      </c>
      <c r="H39" s="25"/>
      <c r="I39" s="25">
        <f t="shared" si="3"/>
        <v>0</v>
      </c>
      <c r="J39" s="25">
        <f t="shared" si="4"/>
        <v>0</v>
      </c>
      <c r="K39" s="25">
        <f t="shared" si="5"/>
        <v>0</v>
      </c>
    </row>
    <row r="40" spans="1:11" ht="242.25">
      <c r="A40" s="45" t="s">
        <v>107</v>
      </c>
      <c r="B40" s="22" t="s">
        <v>48</v>
      </c>
      <c r="C40" s="23" t="s">
        <v>49</v>
      </c>
      <c r="D40" s="24">
        <v>1</v>
      </c>
      <c r="E40" s="23" t="s">
        <v>18</v>
      </c>
      <c r="F40" s="23"/>
      <c r="G40" s="23" t="s">
        <v>43</v>
      </c>
      <c r="H40" s="25"/>
      <c r="I40" s="25">
        <f t="shared" si="3"/>
        <v>0</v>
      </c>
      <c r="J40" s="25">
        <f t="shared" si="4"/>
        <v>0</v>
      </c>
      <c r="K40" s="25">
        <f t="shared" si="5"/>
        <v>0</v>
      </c>
    </row>
    <row r="41" spans="1:11" ht="280.5">
      <c r="A41" s="45" t="s">
        <v>108</v>
      </c>
      <c r="B41" s="22" t="s">
        <v>50</v>
      </c>
      <c r="C41" s="23" t="s">
        <v>225</v>
      </c>
      <c r="D41" s="24">
        <v>1</v>
      </c>
      <c r="E41" s="23" t="s">
        <v>18</v>
      </c>
      <c r="F41" s="23"/>
      <c r="G41" s="23" t="s">
        <v>227</v>
      </c>
      <c r="H41" s="25"/>
      <c r="I41" s="25">
        <f t="shared" si="3"/>
        <v>0</v>
      </c>
      <c r="J41" s="25">
        <f t="shared" si="4"/>
        <v>0</v>
      </c>
      <c r="K41" s="25">
        <f t="shared" si="5"/>
        <v>0</v>
      </c>
    </row>
    <row r="42" spans="1:11" s="33" customFormat="1" ht="15">
      <c r="A42" s="46"/>
      <c r="B42" s="26" t="s">
        <v>21</v>
      </c>
      <c r="C42" s="28"/>
      <c r="D42" s="28"/>
      <c r="E42" s="28"/>
      <c r="F42" s="28"/>
      <c r="G42" s="28"/>
      <c r="H42" s="29"/>
      <c r="I42" s="29">
        <f>SUM(I33:I41)</f>
        <v>0</v>
      </c>
      <c r="J42" s="29"/>
      <c r="K42" s="29">
        <f>SUM(K33:K41)</f>
        <v>0</v>
      </c>
    </row>
    <row r="43" spans="1:11" ht="38.25">
      <c r="A43" s="43" t="s">
        <v>6</v>
      </c>
      <c r="B43" s="17" t="s">
        <v>7</v>
      </c>
      <c r="C43" s="17" t="s">
        <v>8</v>
      </c>
      <c r="D43" s="17" t="s">
        <v>9</v>
      </c>
      <c r="E43" s="17" t="s">
        <v>10</v>
      </c>
      <c r="F43" s="17" t="s">
        <v>11</v>
      </c>
      <c r="G43" s="17" t="s">
        <v>12</v>
      </c>
      <c r="H43" s="17" t="s">
        <v>13</v>
      </c>
      <c r="I43" s="17" t="s">
        <v>14</v>
      </c>
      <c r="J43" s="17" t="s">
        <v>15</v>
      </c>
      <c r="K43" s="17" t="s">
        <v>16</v>
      </c>
    </row>
    <row r="44" spans="1:11" ht="38.25">
      <c r="A44" s="44" t="s">
        <v>79</v>
      </c>
      <c r="B44" s="19" t="s">
        <v>22</v>
      </c>
      <c r="C44" s="20" t="s">
        <v>23</v>
      </c>
      <c r="D44" s="21"/>
      <c r="E44" s="20"/>
      <c r="F44" s="20"/>
      <c r="G44" s="20"/>
      <c r="H44" s="31"/>
      <c r="I44" s="31"/>
      <c r="J44" s="31"/>
      <c r="K44" s="31"/>
    </row>
    <row r="45" spans="1:11" ht="36.75" customHeight="1">
      <c r="A45" s="44"/>
      <c r="B45" s="89" t="s">
        <v>223</v>
      </c>
      <c r="C45" s="90"/>
      <c r="D45" s="90"/>
      <c r="E45" s="90"/>
      <c r="F45" s="90"/>
      <c r="G45" s="90"/>
      <c r="H45" s="90"/>
      <c r="I45" s="90"/>
      <c r="J45" s="90"/>
      <c r="K45" s="91"/>
    </row>
    <row r="46" spans="1:11" ht="267.75">
      <c r="A46" s="45" t="s">
        <v>109</v>
      </c>
      <c r="B46" s="22" t="s">
        <v>118</v>
      </c>
      <c r="C46" s="48" t="s">
        <v>114</v>
      </c>
      <c r="D46" s="24">
        <v>1</v>
      </c>
      <c r="E46" s="23"/>
      <c r="F46" s="23"/>
      <c r="G46" s="23"/>
      <c r="H46" s="25"/>
      <c r="I46" s="25">
        <f>SUM(H46*D46)</f>
        <v>0</v>
      </c>
      <c r="J46" s="25">
        <f>SUM(H46*1.21)</f>
        <v>0</v>
      </c>
      <c r="K46" s="25">
        <f>SUM(J46*D46)</f>
        <v>0</v>
      </c>
    </row>
    <row r="47" spans="1:11" ht="25.5">
      <c r="A47" s="44"/>
      <c r="B47" s="19" t="s">
        <v>67</v>
      </c>
      <c r="C47" s="20"/>
      <c r="D47" s="21"/>
      <c r="E47" s="20"/>
      <c r="F47" s="20"/>
      <c r="G47" s="20"/>
      <c r="H47" s="31"/>
      <c r="I47" s="31"/>
      <c r="J47" s="31"/>
      <c r="K47" s="31"/>
    </row>
    <row r="48" spans="1:11" ht="409.5" customHeight="1">
      <c r="A48" s="45" t="s">
        <v>110</v>
      </c>
      <c r="B48" s="22" t="s">
        <v>68</v>
      </c>
      <c r="C48" s="48" t="s">
        <v>69</v>
      </c>
      <c r="D48" s="24">
        <v>1</v>
      </c>
      <c r="E48" s="23"/>
      <c r="F48" s="23"/>
      <c r="G48" s="23"/>
      <c r="H48" s="25"/>
      <c r="I48" s="25">
        <f>SUM(H48*D48)</f>
        <v>0</v>
      </c>
      <c r="J48" s="25">
        <f>SUM(H48*1.21)</f>
        <v>0</v>
      </c>
      <c r="K48" s="25">
        <f>SUM(J48*D48)</f>
        <v>0</v>
      </c>
    </row>
    <row r="49" spans="1:11" ht="191.25">
      <c r="A49" s="45" t="s">
        <v>119</v>
      </c>
      <c r="B49" s="49" t="s">
        <v>70</v>
      </c>
      <c r="C49" s="48" t="s">
        <v>71</v>
      </c>
      <c r="D49" s="24">
        <v>2</v>
      </c>
      <c r="E49" s="23" t="s">
        <v>18</v>
      </c>
      <c r="F49" s="23"/>
      <c r="G49" s="23"/>
      <c r="H49" s="25"/>
      <c r="I49" s="25">
        <f>SUM(H49*D49)</f>
        <v>0</v>
      </c>
      <c r="J49" s="25">
        <f>SUM(H49*1.21)</f>
        <v>0</v>
      </c>
      <c r="K49" s="25">
        <f>SUM(J49*D49)</f>
        <v>0</v>
      </c>
    </row>
    <row r="50" spans="1:11" ht="229.5" customHeight="1">
      <c r="A50" s="45" t="s">
        <v>116</v>
      </c>
      <c r="B50" s="49" t="s">
        <v>72</v>
      </c>
      <c r="C50" s="48" t="s">
        <v>73</v>
      </c>
      <c r="D50" s="24">
        <v>1</v>
      </c>
      <c r="E50" s="23" t="s">
        <v>18</v>
      </c>
      <c r="F50" s="23"/>
      <c r="G50" s="23"/>
      <c r="H50" s="25"/>
      <c r="I50" s="25">
        <f>SUM(H50*D50)</f>
        <v>0</v>
      </c>
      <c r="J50" s="25">
        <f>SUM(H50*1.21)</f>
        <v>0</v>
      </c>
      <c r="K50" s="25">
        <f>SUM(J50*D50)</f>
        <v>0</v>
      </c>
    </row>
    <row r="51" spans="1:11" ht="15">
      <c r="A51" s="46"/>
      <c r="B51" s="26" t="s">
        <v>21</v>
      </c>
      <c r="C51" s="28"/>
      <c r="D51" s="28"/>
      <c r="E51" s="28"/>
      <c r="F51" s="28"/>
      <c r="G51" s="28"/>
      <c r="H51" s="29"/>
      <c r="I51" s="29">
        <f>SUM(I46:I50)</f>
        <v>0</v>
      </c>
      <c r="J51" s="29"/>
      <c r="K51" s="29">
        <f>SUM(K46:K50)</f>
        <v>0</v>
      </c>
    </row>
    <row r="52" spans="1:11" ht="25.5">
      <c r="A52" s="44" t="s">
        <v>117</v>
      </c>
      <c r="B52" s="19" t="s">
        <v>74</v>
      </c>
      <c r="C52" s="50" t="s">
        <v>85</v>
      </c>
      <c r="D52" s="21"/>
      <c r="E52" s="20"/>
      <c r="F52" s="20"/>
      <c r="G52" s="20"/>
      <c r="H52" s="31"/>
      <c r="I52" s="31"/>
      <c r="J52" s="31"/>
      <c r="K52" s="31"/>
    </row>
    <row r="53" spans="1:11" ht="25.5">
      <c r="A53" s="43"/>
      <c r="B53" s="17"/>
      <c r="C53" s="17"/>
      <c r="D53" s="17"/>
      <c r="E53" s="17"/>
      <c r="F53" s="17"/>
      <c r="G53" s="17"/>
      <c r="H53" s="17"/>
      <c r="I53" s="17" t="s">
        <v>14</v>
      </c>
      <c r="J53" s="17"/>
      <c r="K53" s="17" t="s">
        <v>16</v>
      </c>
    </row>
    <row r="54" spans="1:11" ht="63">
      <c r="A54" s="46"/>
      <c r="B54" s="79" t="s">
        <v>75</v>
      </c>
      <c r="C54" s="80"/>
      <c r="D54" s="80"/>
      <c r="E54" s="80"/>
      <c r="F54" s="80"/>
      <c r="G54" s="80"/>
      <c r="H54" s="81"/>
      <c r="I54" s="81">
        <f>SUM(I21+I30+I42+I51)</f>
        <v>0</v>
      </c>
      <c r="J54" s="81"/>
      <c r="K54" s="81">
        <f>SUM(K21+K30+K42+K51)</f>
        <v>0</v>
      </c>
    </row>
    <row r="55" spans="2:11" ht="15">
      <c r="B55"/>
      <c r="K55"/>
    </row>
    <row r="56" spans="2:11" ht="15">
      <c r="B56"/>
      <c r="K56"/>
    </row>
    <row r="57" spans="2:11" ht="15">
      <c r="B57"/>
      <c r="K57"/>
    </row>
    <row r="58" spans="2:11" ht="15">
      <c r="B58"/>
      <c r="K58"/>
    </row>
    <row r="59" spans="1:11" ht="15">
      <c r="A59" s="18"/>
      <c r="B59" s="18"/>
      <c r="K59"/>
    </row>
    <row r="60" spans="1:11" ht="15">
      <c r="A60" s="82" t="s">
        <v>230</v>
      </c>
      <c r="B60" s="83"/>
      <c r="C60" s="83"/>
      <c r="D60" s="83"/>
      <c r="E60" s="83"/>
      <c r="F60" s="83"/>
      <c r="G60" s="83"/>
      <c r="H60" s="83"/>
      <c r="I60" s="83"/>
      <c r="J60" s="83"/>
      <c r="K60" s="83"/>
    </row>
    <row r="61" spans="1:11" ht="15">
      <c r="A61" s="83"/>
      <c r="B61" s="83"/>
      <c r="C61" s="83"/>
      <c r="D61" s="83"/>
      <c r="E61" s="83"/>
      <c r="F61" s="83"/>
      <c r="G61" s="83"/>
      <c r="H61" s="83"/>
      <c r="I61" s="83"/>
      <c r="J61" s="83"/>
      <c r="K61" s="83"/>
    </row>
    <row r="62" spans="1:11" ht="15">
      <c r="A62" s="51"/>
      <c r="C62" s="52"/>
      <c r="D62" s="62"/>
      <c r="E62" s="62"/>
      <c r="F62" s="52"/>
      <c r="G62" s="52"/>
      <c r="H62" s="52"/>
      <c r="I62" s="52"/>
      <c r="J62" s="52"/>
      <c r="K62" s="52"/>
    </row>
    <row r="63" spans="1:11" ht="15">
      <c r="A63" s="51"/>
      <c r="C63" s="52"/>
      <c r="D63" s="62"/>
      <c r="E63" s="62"/>
      <c r="F63" s="52"/>
      <c r="G63" s="52"/>
      <c r="H63" s="52"/>
      <c r="I63" s="52"/>
      <c r="J63" s="52"/>
      <c r="K63" s="52"/>
    </row>
    <row r="64" spans="1:11" ht="24.75" customHeight="1">
      <c r="A64" s="84" t="s">
        <v>213</v>
      </c>
      <c r="B64" s="84"/>
      <c r="C64" s="85"/>
      <c r="D64" s="84"/>
      <c r="E64" s="84"/>
      <c r="F64" s="84"/>
      <c r="G64" s="84"/>
      <c r="H64" s="86"/>
      <c r="I64" s="86"/>
      <c r="J64" s="86"/>
      <c r="K64" s="86"/>
    </row>
    <row r="65" spans="1:11" ht="29.25" customHeight="1">
      <c r="A65" s="100" t="s">
        <v>209</v>
      </c>
      <c r="B65" s="100"/>
      <c r="C65" s="100"/>
      <c r="D65" s="100"/>
      <c r="E65" s="100"/>
      <c r="F65" s="100"/>
      <c r="G65" s="100"/>
      <c r="H65" s="52"/>
      <c r="I65" s="52"/>
      <c r="J65" s="52"/>
      <c r="K65" s="52"/>
    </row>
    <row r="66" spans="1:11" ht="15">
      <c r="A66" s="101" t="s">
        <v>210</v>
      </c>
      <c r="B66" s="101"/>
      <c r="C66" s="101"/>
      <c r="D66" s="101"/>
      <c r="E66" s="101"/>
      <c r="F66" s="101"/>
      <c r="G66" s="101"/>
      <c r="H66" s="52"/>
      <c r="I66" s="52"/>
      <c r="J66" s="52"/>
      <c r="K66" s="52"/>
    </row>
    <row r="67" spans="1:11" ht="15">
      <c r="A67" s="101"/>
      <c r="B67" s="101"/>
      <c r="C67" s="101"/>
      <c r="D67" s="101"/>
      <c r="E67" s="101"/>
      <c r="F67" s="101"/>
      <c r="G67" s="101"/>
      <c r="H67" s="52"/>
      <c r="I67" s="52"/>
      <c r="J67" s="52"/>
      <c r="K67" s="52"/>
    </row>
    <row r="68" spans="1:11" ht="15">
      <c r="A68" s="51"/>
      <c r="C68" s="52"/>
      <c r="D68" s="62"/>
      <c r="E68" s="62"/>
      <c r="F68" s="52"/>
      <c r="G68" s="52"/>
      <c r="H68" s="52"/>
      <c r="I68" s="52"/>
      <c r="J68" s="52"/>
      <c r="K68" s="52"/>
    </row>
    <row r="69" spans="1:11" ht="15">
      <c r="A69" s="51"/>
      <c r="C69" s="34" t="s">
        <v>120</v>
      </c>
      <c r="D69" s="62"/>
      <c r="E69" s="62"/>
      <c r="F69" s="52"/>
      <c r="G69" s="52"/>
      <c r="H69" s="52"/>
      <c r="I69" s="52"/>
      <c r="J69" s="52"/>
      <c r="K69" s="52"/>
    </row>
    <row r="70" spans="1:11" s="18" customFormat="1" ht="49.5" customHeight="1">
      <c r="A70" s="98" t="s">
        <v>6</v>
      </c>
      <c r="B70" s="99"/>
      <c r="C70" s="17" t="s">
        <v>7</v>
      </c>
      <c r="D70" s="17" t="s">
        <v>9</v>
      </c>
      <c r="E70" s="17" t="s">
        <v>10</v>
      </c>
      <c r="F70" s="17" t="s">
        <v>185</v>
      </c>
      <c r="G70" s="17"/>
      <c r="H70" s="17" t="s">
        <v>13</v>
      </c>
      <c r="I70" s="17" t="s">
        <v>14</v>
      </c>
      <c r="J70" s="17" t="s">
        <v>15</v>
      </c>
      <c r="K70" s="17" t="s">
        <v>16</v>
      </c>
    </row>
    <row r="71" spans="1:11" ht="15">
      <c r="A71" s="56" t="s">
        <v>216</v>
      </c>
      <c r="B71" s="53">
        <v>1</v>
      </c>
      <c r="C71" s="63" t="s">
        <v>140</v>
      </c>
      <c r="D71" s="64">
        <v>1</v>
      </c>
      <c r="E71" s="64" t="s">
        <v>18</v>
      </c>
      <c r="F71" s="53"/>
      <c r="G71" s="53"/>
      <c r="H71" s="53"/>
      <c r="I71" s="25">
        <f>SUM(H71*D71)</f>
        <v>0</v>
      </c>
      <c r="J71" s="25">
        <f>SUM(H71*1.21)</f>
        <v>0</v>
      </c>
      <c r="K71" s="25">
        <f>SUM(J71*D71)</f>
        <v>0</v>
      </c>
    </row>
    <row r="72" spans="1:11" ht="15">
      <c r="A72" s="56" t="s">
        <v>216</v>
      </c>
      <c r="B72" s="53">
        <v>2</v>
      </c>
      <c r="C72" s="63" t="s">
        <v>141</v>
      </c>
      <c r="D72" s="64">
        <v>1</v>
      </c>
      <c r="E72" s="64" t="s">
        <v>18</v>
      </c>
      <c r="F72" s="53"/>
      <c r="G72" s="53"/>
      <c r="H72" s="53"/>
      <c r="I72" s="25">
        <f aca="true" t="shared" si="6" ref="I72:I79">SUM(H72*D72)</f>
        <v>0</v>
      </c>
      <c r="J72" s="25">
        <f aca="true" t="shared" si="7" ref="J72:J79">SUM(H72*1.21)</f>
        <v>0</v>
      </c>
      <c r="K72" s="25">
        <f aca="true" t="shared" si="8" ref="K72:K79">SUM(J72*D72)</f>
        <v>0</v>
      </c>
    </row>
    <row r="73" spans="1:11" ht="15">
      <c r="A73" s="56" t="s">
        <v>216</v>
      </c>
      <c r="B73" s="53">
        <v>3</v>
      </c>
      <c r="C73" s="63" t="s">
        <v>187</v>
      </c>
      <c r="D73" s="64">
        <v>45</v>
      </c>
      <c r="E73" s="64" t="s">
        <v>127</v>
      </c>
      <c r="F73" s="53"/>
      <c r="G73" s="53"/>
      <c r="H73" s="53"/>
      <c r="I73" s="25">
        <f t="shared" si="6"/>
        <v>0</v>
      </c>
      <c r="J73" s="25">
        <f t="shared" si="7"/>
        <v>0</v>
      </c>
      <c r="K73" s="25">
        <f t="shared" si="8"/>
        <v>0</v>
      </c>
    </row>
    <row r="74" spans="1:11" ht="15">
      <c r="A74" s="56" t="s">
        <v>216</v>
      </c>
      <c r="B74" s="53">
        <v>4</v>
      </c>
      <c r="C74" s="63" t="s">
        <v>145</v>
      </c>
      <c r="D74" s="64">
        <v>1</v>
      </c>
      <c r="E74" s="64" t="s">
        <v>18</v>
      </c>
      <c r="F74" s="53"/>
      <c r="G74" s="53"/>
      <c r="H74" s="53"/>
      <c r="I74" s="25">
        <f t="shared" si="6"/>
        <v>0</v>
      </c>
      <c r="J74" s="25">
        <f t="shared" si="7"/>
        <v>0</v>
      </c>
      <c r="K74" s="25">
        <f t="shared" si="8"/>
        <v>0</v>
      </c>
    </row>
    <row r="75" spans="1:11" ht="15">
      <c r="A75" s="56" t="s">
        <v>216</v>
      </c>
      <c r="B75" s="53">
        <v>5</v>
      </c>
      <c r="C75" s="65" t="s">
        <v>146</v>
      </c>
      <c r="D75" s="66">
        <v>3</v>
      </c>
      <c r="E75" s="66" t="s">
        <v>18</v>
      </c>
      <c r="F75" s="53"/>
      <c r="G75" s="53"/>
      <c r="H75" s="53"/>
      <c r="I75" s="25">
        <f t="shared" si="6"/>
        <v>0</v>
      </c>
      <c r="J75" s="25">
        <f t="shared" si="7"/>
        <v>0</v>
      </c>
      <c r="K75" s="25">
        <f t="shared" si="8"/>
        <v>0</v>
      </c>
    </row>
    <row r="76" spans="1:11" ht="15">
      <c r="A76" s="56" t="s">
        <v>216</v>
      </c>
      <c r="B76" s="53">
        <v>6</v>
      </c>
      <c r="C76" s="63" t="s">
        <v>148</v>
      </c>
      <c r="D76" s="64">
        <v>1</v>
      </c>
      <c r="E76" s="64" t="s">
        <v>18</v>
      </c>
      <c r="F76" s="53"/>
      <c r="G76" s="53"/>
      <c r="H76" s="53"/>
      <c r="I76" s="25">
        <f t="shared" si="6"/>
        <v>0</v>
      </c>
      <c r="J76" s="25">
        <f t="shared" si="7"/>
        <v>0</v>
      </c>
      <c r="K76" s="25">
        <f t="shared" si="8"/>
        <v>0</v>
      </c>
    </row>
    <row r="77" spans="1:11" ht="15">
      <c r="A77" s="56" t="s">
        <v>216</v>
      </c>
      <c r="B77" s="53">
        <v>7</v>
      </c>
      <c r="C77" s="63" t="s">
        <v>149</v>
      </c>
      <c r="D77" s="64">
        <v>1</v>
      </c>
      <c r="E77" s="64" t="s">
        <v>18</v>
      </c>
      <c r="F77" s="53"/>
      <c r="G77" s="53"/>
      <c r="H77" s="53"/>
      <c r="I77" s="25">
        <f t="shared" si="6"/>
        <v>0</v>
      </c>
      <c r="J77" s="25">
        <f t="shared" si="7"/>
        <v>0</v>
      </c>
      <c r="K77" s="25">
        <f t="shared" si="8"/>
        <v>0</v>
      </c>
    </row>
    <row r="78" spans="1:11" ht="15">
      <c r="A78" s="56" t="s">
        <v>216</v>
      </c>
      <c r="B78" s="53">
        <v>8</v>
      </c>
      <c r="C78" s="67" t="s">
        <v>150</v>
      </c>
      <c r="D78" s="64">
        <v>1</v>
      </c>
      <c r="E78" s="68" t="s">
        <v>18</v>
      </c>
      <c r="F78" s="53"/>
      <c r="G78" s="53"/>
      <c r="H78" s="53"/>
      <c r="I78" s="25">
        <f t="shared" si="6"/>
        <v>0</v>
      </c>
      <c r="J78" s="25">
        <f t="shared" si="7"/>
        <v>0</v>
      </c>
      <c r="K78" s="25">
        <f t="shared" si="8"/>
        <v>0</v>
      </c>
    </row>
    <row r="79" spans="1:11" ht="15">
      <c r="A79" s="56" t="s">
        <v>216</v>
      </c>
      <c r="B79" s="53">
        <v>9</v>
      </c>
      <c r="C79" s="67" t="s">
        <v>151</v>
      </c>
      <c r="D79" s="64"/>
      <c r="E79" s="68" t="s">
        <v>20</v>
      </c>
      <c r="F79" s="53"/>
      <c r="G79" s="53"/>
      <c r="H79" s="53"/>
      <c r="I79" s="25">
        <f t="shared" si="6"/>
        <v>0</v>
      </c>
      <c r="J79" s="25">
        <f t="shared" si="7"/>
        <v>0</v>
      </c>
      <c r="K79" s="25">
        <f t="shared" si="8"/>
        <v>0</v>
      </c>
    </row>
    <row r="80" spans="1:11" ht="15">
      <c r="A80" s="56" t="s">
        <v>216</v>
      </c>
      <c r="B80" s="54"/>
      <c r="C80" s="57" t="s">
        <v>186</v>
      </c>
      <c r="D80" s="60"/>
      <c r="E80" s="60"/>
      <c r="F80" s="59"/>
      <c r="G80" s="59"/>
      <c r="H80" s="59"/>
      <c r="I80" s="61">
        <f>SUM(I71:I79)</f>
        <v>0</v>
      </c>
      <c r="J80" s="57"/>
      <c r="K80" s="61">
        <f>SUM(K71:K79)</f>
        <v>0</v>
      </c>
    </row>
    <row r="81" spans="1:11" ht="15">
      <c r="A81" s="51"/>
      <c r="C81" s="52"/>
      <c r="D81" s="62"/>
      <c r="E81" s="62"/>
      <c r="F81" s="52"/>
      <c r="G81" s="52"/>
      <c r="H81" s="52"/>
      <c r="I81" s="52"/>
      <c r="J81" s="52"/>
      <c r="K81" s="52"/>
    </row>
    <row r="82" spans="1:11" ht="15">
      <c r="A82" s="51"/>
      <c r="C82" s="52"/>
      <c r="D82" s="62"/>
      <c r="E82" s="62"/>
      <c r="F82" s="52"/>
      <c r="G82" s="52"/>
      <c r="H82" s="52"/>
      <c r="I82" s="52"/>
      <c r="J82" s="52"/>
      <c r="K82" s="52"/>
    </row>
    <row r="83" spans="1:11" ht="15">
      <c r="A83" s="51"/>
      <c r="C83" s="34" t="s">
        <v>121</v>
      </c>
      <c r="D83" s="62"/>
      <c r="E83" s="62"/>
      <c r="F83" s="52"/>
      <c r="G83" s="52"/>
      <c r="H83" s="52"/>
      <c r="I83" s="52"/>
      <c r="J83" s="52"/>
      <c r="K83" s="52"/>
    </row>
    <row r="84" spans="1:11" s="18" customFormat="1" ht="49.5" customHeight="1">
      <c r="A84" s="98" t="s">
        <v>6</v>
      </c>
      <c r="B84" s="99"/>
      <c r="C84" s="17" t="s">
        <v>7</v>
      </c>
      <c r="D84" s="17" t="s">
        <v>9</v>
      </c>
      <c r="E84" s="17" t="s">
        <v>10</v>
      </c>
      <c r="F84" s="17" t="s">
        <v>185</v>
      </c>
      <c r="G84" s="17"/>
      <c r="H84" s="17" t="s">
        <v>13</v>
      </c>
      <c r="I84" s="17" t="s">
        <v>14</v>
      </c>
      <c r="J84" s="17" t="s">
        <v>15</v>
      </c>
      <c r="K84" s="17" t="s">
        <v>16</v>
      </c>
    </row>
    <row r="85" spans="1:11" ht="15">
      <c r="A85" s="56" t="s">
        <v>216</v>
      </c>
      <c r="B85" s="53">
        <v>10</v>
      </c>
      <c r="C85" s="69" t="s">
        <v>172</v>
      </c>
      <c r="D85" s="64">
        <v>1</v>
      </c>
      <c r="E85" s="68" t="s">
        <v>18</v>
      </c>
      <c r="F85" s="53"/>
      <c r="G85" s="53"/>
      <c r="H85" s="53"/>
      <c r="I85" s="25">
        <f>SUM(H85*D85)</f>
        <v>0</v>
      </c>
      <c r="J85" s="25">
        <f>SUM(H85*1.21)</f>
        <v>0</v>
      </c>
      <c r="K85" s="25">
        <f>SUM(J85*D85)</f>
        <v>0</v>
      </c>
    </row>
    <row r="86" spans="1:11" ht="15">
      <c r="A86" s="56" t="s">
        <v>216</v>
      </c>
      <c r="B86" s="53">
        <v>11</v>
      </c>
      <c r="C86" s="69" t="s">
        <v>188</v>
      </c>
      <c r="D86" s="64">
        <v>45</v>
      </c>
      <c r="E86" s="68" t="s">
        <v>127</v>
      </c>
      <c r="F86" s="53"/>
      <c r="G86" s="53"/>
      <c r="H86" s="53"/>
      <c r="I86" s="25">
        <f aca="true" t="shared" si="9" ref="I86:I91">SUM(H86*D86)</f>
        <v>0</v>
      </c>
      <c r="J86" s="25">
        <f aca="true" t="shared" si="10" ref="J86:J91">SUM(H86*1.21)</f>
        <v>0</v>
      </c>
      <c r="K86" s="25">
        <f aca="true" t="shared" si="11" ref="K86:K91">SUM(J86*D86)</f>
        <v>0</v>
      </c>
    </row>
    <row r="87" spans="1:11" ht="15">
      <c r="A87" s="56" t="s">
        <v>216</v>
      </c>
      <c r="B87" s="53">
        <v>12</v>
      </c>
      <c r="C87" s="69" t="s">
        <v>176</v>
      </c>
      <c r="D87" s="64">
        <v>1</v>
      </c>
      <c r="E87" s="68" t="s">
        <v>18</v>
      </c>
      <c r="F87" s="53"/>
      <c r="G87" s="53"/>
      <c r="H87" s="53"/>
      <c r="I87" s="25">
        <f t="shared" si="9"/>
        <v>0</v>
      </c>
      <c r="J87" s="25">
        <f t="shared" si="10"/>
        <v>0</v>
      </c>
      <c r="K87" s="25">
        <f t="shared" si="11"/>
        <v>0</v>
      </c>
    </row>
    <row r="88" spans="1:11" ht="23.25">
      <c r="A88" s="56" t="s">
        <v>216</v>
      </c>
      <c r="B88" s="53">
        <v>13</v>
      </c>
      <c r="C88" s="70" t="s">
        <v>189</v>
      </c>
      <c r="D88" s="66">
        <v>1</v>
      </c>
      <c r="E88" s="71" t="s">
        <v>18</v>
      </c>
      <c r="F88" s="53"/>
      <c r="G88" s="53"/>
      <c r="H88" s="53"/>
      <c r="I88" s="25">
        <f t="shared" si="9"/>
        <v>0</v>
      </c>
      <c r="J88" s="25">
        <f t="shared" si="10"/>
        <v>0</v>
      </c>
      <c r="K88" s="25">
        <f t="shared" si="11"/>
        <v>0</v>
      </c>
    </row>
    <row r="89" spans="1:11" ht="15">
      <c r="A89" s="56" t="s">
        <v>216</v>
      </c>
      <c r="B89" s="53">
        <v>14</v>
      </c>
      <c r="C89" s="72" t="s">
        <v>190</v>
      </c>
      <c r="D89" s="66">
        <v>1</v>
      </c>
      <c r="E89" s="71" t="s">
        <v>18</v>
      </c>
      <c r="F89" s="53"/>
      <c r="G89" s="53"/>
      <c r="H89" s="53"/>
      <c r="I89" s="25">
        <f t="shared" si="9"/>
        <v>0</v>
      </c>
      <c r="J89" s="25">
        <f t="shared" si="10"/>
        <v>0</v>
      </c>
      <c r="K89" s="25">
        <f t="shared" si="11"/>
        <v>0</v>
      </c>
    </row>
    <row r="90" spans="1:11" ht="15">
      <c r="A90" s="56" t="s">
        <v>216</v>
      </c>
      <c r="B90" s="53">
        <v>15</v>
      </c>
      <c r="C90" s="72" t="s">
        <v>182</v>
      </c>
      <c r="D90" s="66">
        <v>1</v>
      </c>
      <c r="E90" s="71" t="s">
        <v>18</v>
      </c>
      <c r="F90" s="53"/>
      <c r="G90" s="53"/>
      <c r="H90" s="53"/>
      <c r="I90" s="25">
        <f t="shared" si="9"/>
        <v>0</v>
      </c>
      <c r="J90" s="25">
        <f t="shared" si="10"/>
        <v>0</v>
      </c>
      <c r="K90" s="25">
        <f t="shared" si="11"/>
        <v>0</v>
      </c>
    </row>
    <row r="91" spans="1:11" ht="15">
      <c r="A91" s="56" t="s">
        <v>216</v>
      </c>
      <c r="B91" s="53">
        <v>16</v>
      </c>
      <c r="C91" s="69" t="s">
        <v>183</v>
      </c>
      <c r="D91" s="64">
        <v>1</v>
      </c>
      <c r="E91" s="68" t="s">
        <v>184</v>
      </c>
      <c r="F91" s="53"/>
      <c r="G91" s="53"/>
      <c r="H91" s="53"/>
      <c r="I91" s="25">
        <f t="shared" si="9"/>
        <v>0</v>
      </c>
      <c r="J91" s="25">
        <f t="shared" si="10"/>
        <v>0</v>
      </c>
      <c r="K91" s="25">
        <f t="shared" si="11"/>
        <v>0</v>
      </c>
    </row>
    <row r="92" spans="1:11" ht="15">
      <c r="A92" s="56" t="s">
        <v>216</v>
      </c>
      <c r="B92" s="54"/>
      <c r="C92" s="57" t="s">
        <v>186</v>
      </c>
      <c r="D92" s="58"/>
      <c r="E92" s="58"/>
      <c r="F92" s="57"/>
      <c r="G92" s="57"/>
      <c r="H92" s="57"/>
      <c r="I92" s="61">
        <f>SUM(I85:I91)</f>
        <v>0</v>
      </c>
      <c r="J92" s="57"/>
      <c r="K92" s="61">
        <f>SUM(K85:K91)</f>
        <v>0</v>
      </c>
    </row>
    <row r="93" spans="1:11" ht="15">
      <c r="A93" s="51"/>
      <c r="C93" s="52"/>
      <c r="D93" s="62"/>
      <c r="E93" s="62"/>
      <c r="F93" s="52"/>
      <c r="G93" s="52"/>
      <c r="H93" s="52"/>
      <c r="I93" s="52"/>
      <c r="J93" s="52"/>
      <c r="K93" s="52"/>
    </row>
    <row r="94" spans="1:11" ht="15">
      <c r="A94" s="51"/>
      <c r="C94" s="52"/>
      <c r="D94" s="62"/>
      <c r="E94" s="62"/>
      <c r="F94" s="52"/>
      <c r="G94" s="52"/>
      <c r="H94" s="52"/>
      <c r="I94" s="52"/>
      <c r="J94" s="52"/>
      <c r="K94" s="52"/>
    </row>
    <row r="95" spans="1:11" ht="15">
      <c r="A95" s="51"/>
      <c r="C95" s="52"/>
      <c r="D95" s="62"/>
      <c r="E95" s="62"/>
      <c r="F95" s="52"/>
      <c r="G95" s="52"/>
      <c r="H95" s="52"/>
      <c r="I95" s="52"/>
      <c r="J95" s="52"/>
      <c r="K95" s="52"/>
    </row>
    <row r="96" spans="1:11" ht="17.25" customHeight="1">
      <c r="A96" s="51"/>
      <c r="C96" s="52"/>
      <c r="D96" s="62"/>
      <c r="E96" s="62"/>
      <c r="F96" s="52"/>
      <c r="G96" s="52"/>
      <c r="H96" s="52"/>
      <c r="I96" s="52"/>
      <c r="J96" s="52"/>
      <c r="K96" s="52"/>
    </row>
    <row r="97" spans="1:11" ht="22.5" customHeight="1">
      <c r="A97" s="84" t="s">
        <v>214</v>
      </c>
      <c r="B97" s="104"/>
      <c r="C97" s="104"/>
      <c r="D97" s="104"/>
      <c r="E97" s="104"/>
      <c r="F97" s="104"/>
      <c r="G97" s="104"/>
      <c r="H97" s="104"/>
      <c r="I97" s="104"/>
      <c r="J97" s="104"/>
      <c r="K97" s="104"/>
    </row>
    <row r="98" spans="1:11" ht="30" customHeight="1">
      <c r="A98" s="100" t="s">
        <v>211</v>
      </c>
      <c r="B98" s="100"/>
      <c r="C98" s="100"/>
      <c r="D98" s="100"/>
      <c r="E98" s="100"/>
      <c r="F98" s="100"/>
      <c r="G98" s="100"/>
      <c r="H98" s="52"/>
      <c r="I98" s="52"/>
      <c r="J98" s="52"/>
      <c r="K98" s="52"/>
    </row>
    <row r="99" spans="1:11" ht="15">
      <c r="A99" s="101" t="s">
        <v>212</v>
      </c>
      <c r="B99" s="101"/>
      <c r="C99" s="101"/>
      <c r="D99" s="101"/>
      <c r="E99" s="101"/>
      <c r="F99" s="101"/>
      <c r="G99" s="101"/>
      <c r="H99" s="52"/>
      <c r="I99" s="52"/>
      <c r="J99" s="52"/>
      <c r="K99" s="52"/>
    </row>
    <row r="100" spans="1:11" ht="15">
      <c r="A100" s="101"/>
      <c r="B100" s="101"/>
      <c r="C100" s="101"/>
      <c r="D100" s="101"/>
      <c r="E100" s="101"/>
      <c r="F100" s="101"/>
      <c r="G100" s="101"/>
      <c r="H100" s="52"/>
      <c r="I100" s="52"/>
      <c r="J100" s="52"/>
      <c r="K100" s="52"/>
    </row>
    <row r="101" spans="1:11" ht="15">
      <c r="A101" s="51"/>
      <c r="C101" s="52"/>
      <c r="D101" s="62"/>
      <c r="E101" s="62"/>
      <c r="F101" s="52"/>
      <c r="G101" s="52"/>
      <c r="H101" s="52"/>
      <c r="I101" s="52"/>
      <c r="J101" s="52"/>
      <c r="K101" s="52"/>
    </row>
    <row r="102" spans="1:11" ht="15">
      <c r="A102" s="51"/>
      <c r="C102" s="34" t="s">
        <v>120</v>
      </c>
      <c r="D102" s="62"/>
      <c r="E102" s="62"/>
      <c r="F102" s="52"/>
      <c r="G102" s="52"/>
      <c r="H102" s="52"/>
      <c r="I102" s="52"/>
      <c r="J102" s="52"/>
      <c r="K102" s="52"/>
    </row>
    <row r="103" spans="1:11" s="18" customFormat="1" ht="49.5" customHeight="1">
      <c r="A103" s="98" t="s">
        <v>6</v>
      </c>
      <c r="B103" s="99"/>
      <c r="C103" s="17" t="s">
        <v>7</v>
      </c>
      <c r="D103" s="17" t="s">
        <v>9</v>
      </c>
      <c r="E103" s="17" t="s">
        <v>10</v>
      </c>
      <c r="F103" s="17" t="s">
        <v>185</v>
      </c>
      <c r="G103" s="17"/>
      <c r="H103" s="17" t="s">
        <v>13</v>
      </c>
      <c r="I103" s="17" t="s">
        <v>14</v>
      </c>
      <c r="J103" s="17" t="s">
        <v>15</v>
      </c>
      <c r="K103" s="17" t="s">
        <v>16</v>
      </c>
    </row>
    <row r="104" spans="1:11" ht="15">
      <c r="A104" s="56" t="s">
        <v>216</v>
      </c>
      <c r="B104" s="53">
        <v>17</v>
      </c>
      <c r="C104" s="63" t="s">
        <v>122</v>
      </c>
      <c r="D104" s="64">
        <v>1</v>
      </c>
      <c r="E104" s="64" t="s">
        <v>18</v>
      </c>
      <c r="F104" s="53"/>
      <c r="G104" s="53"/>
      <c r="H104" s="53"/>
      <c r="I104" s="25">
        <f>SUM(H104*D104)</f>
        <v>0</v>
      </c>
      <c r="J104" s="25">
        <f>SUM(H104*1.21)</f>
        <v>0</v>
      </c>
      <c r="K104" s="25">
        <f>SUM(J104*D104)</f>
        <v>0</v>
      </c>
    </row>
    <row r="105" spans="1:11" ht="15">
      <c r="A105" s="56" t="s">
        <v>216</v>
      </c>
      <c r="B105" s="53">
        <v>18</v>
      </c>
      <c r="C105" s="67" t="s">
        <v>126</v>
      </c>
      <c r="D105" s="64">
        <v>795</v>
      </c>
      <c r="E105" s="68" t="s">
        <v>127</v>
      </c>
      <c r="F105" s="53"/>
      <c r="G105" s="53"/>
      <c r="H105" s="53"/>
      <c r="I105" s="25">
        <f aca="true" t="shared" si="12" ref="I105:I117">SUM(H105*D105)</f>
        <v>0</v>
      </c>
      <c r="J105" s="25">
        <f aca="true" t="shared" si="13" ref="J105:J117">SUM(H105*1.21)</f>
        <v>0</v>
      </c>
      <c r="K105" s="25">
        <f aca="true" t="shared" si="14" ref="K105:K117">SUM(J105*D105)</f>
        <v>0</v>
      </c>
    </row>
    <row r="106" spans="1:11" ht="15">
      <c r="A106" s="56" t="s">
        <v>216</v>
      </c>
      <c r="B106" s="53">
        <v>19</v>
      </c>
      <c r="C106" s="67" t="s">
        <v>128</v>
      </c>
      <c r="D106" s="64">
        <v>18</v>
      </c>
      <c r="E106" s="68" t="s">
        <v>129</v>
      </c>
      <c r="F106" s="53"/>
      <c r="G106" s="53"/>
      <c r="H106" s="53"/>
      <c r="I106" s="25">
        <f t="shared" si="12"/>
        <v>0</v>
      </c>
      <c r="J106" s="25">
        <f t="shared" si="13"/>
        <v>0</v>
      </c>
      <c r="K106" s="25">
        <f t="shared" si="14"/>
        <v>0</v>
      </c>
    </row>
    <row r="107" spans="1:11" ht="15">
      <c r="A107" s="56" t="s">
        <v>216</v>
      </c>
      <c r="B107" s="53">
        <v>20</v>
      </c>
      <c r="C107" s="67" t="s">
        <v>191</v>
      </c>
      <c r="D107" s="64">
        <v>3</v>
      </c>
      <c r="E107" s="68" t="s">
        <v>18</v>
      </c>
      <c r="F107" s="53"/>
      <c r="G107" s="53"/>
      <c r="H107" s="53"/>
      <c r="I107" s="25">
        <f t="shared" si="12"/>
        <v>0</v>
      </c>
      <c r="J107" s="25">
        <f t="shared" si="13"/>
        <v>0</v>
      </c>
      <c r="K107" s="25">
        <f t="shared" si="14"/>
        <v>0</v>
      </c>
    </row>
    <row r="108" spans="1:11" ht="15">
      <c r="A108" s="56" t="s">
        <v>216</v>
      </c>
      <c r="B108" s="53">
        <v>21</v>
      </c>
      <c r="C108" s="63" t="s">
        <v>192</v>
      </c>
      <c r="D108" s="64">
        <v>210</v>
      </c>
      <c r="E108" s="64" t="s">
        <v>127</v>
      </c>
      <c r="F108" s="53"/>
      <c r="G108" s="53"/>
      <c r="H108" s="53"/>
      <c r="I108" s="25">
        <f t="shared" si="12"/>
        <v>0</v>
      </c>
      <c r="J108" s="25">
        <f t="shared" si="13"/>
        <v>0</v>
      </c>
      <c r="K108" s="25">
        <f t="shared" si="14"/>
        <v>0</v>
      </c>
    </row>
    <row r="109" spans="1:11" ht="15">
      <c r="A109" s="56" t="s">
        <v>216</v>
      </c>
      <c r="B109" s="53">
        <v>22</v>
      </c>
      <c r="C109" s="63" t="s">
        <v>193</v>
      </c>
      <c r="D109" s="64">
        <v>68</v>
      </c>
      <c r="E109" s="64" t="s">
        <v>127</v>
      </c>
      <c r="F109" s="53"/>
      <c r="G109" s="53"/>
      <c r="H109" s="53"/>
      <c r="I109" s="25">
        <f t="shared" si="12"/>
        <v>0</v>
      </c>
      <c r="J109" s="25">
        <f t="shared" si="13"/>
        <v>0</v>
      </c>
      <c r="K109" s="25">
        <f t="shared" si="14"/>
        <v>0</v>
      </c>
    </row>
    <row r="110" spans="1:11" ht="15">
      <c r="A110" s="56" t="s">
        <v>216</v>
      </c>
      <c r="B110" s="53">
        <v>23</v>
      </c>
      <c r="C110" s="67" t="s">
        <v>134</v>
      </c>
      <c r="D110" s="68">
        <v>13</v>
      </c>
      <c r="E110" s="68" t="s">
        <v>18</v>
      </c>
      <c r="F110" s="53"/>
      <c r="G110" s="53"/>
      <c r="H110" s="53"/>
      <c r="I110" s="25">
        <f t="shared" si="12"/>
        <v>0</v>
      </c>
      <c r="J110" s="25">
        <f t="shared" si="13"/>
        <v>0</v>
      </c>
      <c r="K110" s="25">
        <f t="shared" si="14"/>
        <v>0</v>
      </c>
    </row>
    <row r="111" spans="1:11" ht="15">
      <c r="A111" s="56" t="s">
        <v>216</v>
      </c>
      <c r="B111" s="53">
        <v>24</v>
      </c>
      <c r="C111" s="67" t="s">
        <v>194</v>
      </c>
      <c r="D111" s="68">
        <v>2</v>
      </c>
      <c r="E111" s="68" t="s">
        <v>18</v>
      </c>
      <c r="F111" s="53"/>
      <c r="G111" s="53"/>
      <c r="H111" s="53"/>
      <c r="I111" s="25">
        <f t="shared" si="12"/>
        <v>0</v>
      </c>
      <c r="J111" s="25">
        <f t="shared" si="13"/>
        <v>0</v>
      </c>
      <c r="K111" s="25">
        <f t="shared" si="14"/>
        <v>0</v>
      </c>
    </row>
    <row r="112" spans="1:11" ht="15">
      <c r="A112" s="56" t="s">
        <v>216</v>
      </c>
      <c r="B112" s="53">
        <v>25</v>
      </c>
      <c r="C112" s="63" t="s">
        <v>195</v>
      </c>
      <c r="D112" s="64">
        <v>278</v>
      </c>
      <c r="E112" s="64" t="s">
        <v>127</v>
      </c>
      <c r="F112" s="53"/>
      <c r="G112" s="53"/>
      <c r="H112" s="53"/>
      <c r="I112" s="25">
        <f t="shared" si="12"/>
        <v>0</v>
      </c>
      <c r="J112" s="25">
        <f t="shared" si="13"/>
        <v>0</v>
      </c>
      <c r="K112" s="25">
        <f t="shared" si="14"/>
        <v>0</v>
      </c>
    </row>
    <row r="113" spans="1:11" ht="15">
      <c r="A113" s="56" t="s">
        <v>216</v>
      </c>
      <c r="B113" s="53">
        <v>26</v>
      </c>
      <c r="C113" s="67" t="s">
        <v>196</v>
      </c>
      <c r="D113" s="64"/>
      <c r="E113" s="68" t="s">
        <v>20</v>
      </c>
      <c r="F113" s="53"/>
      <c r="G113" s="53"/>
      <c r="H113" s="53"/>
      <c r="I113" s="25">
        <f t="shared" si="12"/>
        <v>0</v>
      </c>
      <c r="J113" s="25">
        <f t="shared" si="13"/>
        <v>0</v>
      </c>
      <c r="K113" s="25">
        <f t="shared" si="14"/>
        <v>0</v>
      </c>
    </row>
    <row r="114" spans="1:11" ht="15">
      <c r="A114" s="56" t="s">
        <v>216</v>
      </c>
      <c r="B114" s="53">
        <v>27</v>
      </c>
      <c r="C114" s="67" t="s">
        <v>197</v>
      </c>
      <c r="D114" s="64">
        <v>1</v>
      </c>
      <c r="E114" s="68" t="s">
        <v>18</v>
      </c>
      <c r="F114" s="53"/>
      <c r="G114" s="53"/>
      <c r="H114" s="53"/>
      <c r="I114" s="25">
        <f t="shared" si="12"/>
        <v>0</v>
      </c>
      <c r="J114" s="25">
        <f t="shared" si="13"/>
        <v>0</v>
      </c>
      <c r="K114" s="25">
        <f t="shared" si="14"/>
        <v>0</v>
      </c>
    </row>
    <row r="115" spans="1:11" ht="15">
      <c r="A115" s="56" t="s">
        <v>216</v>
      </c>
      <c r="B115" s="53">
        <v>28</v>
      </c>
      <c r="C115" s="67" t="s">
        <v>138</v>
      </c>
      <c r="D115" s="64">
        <v>18</v>
      </c>
      <c r="E115" s="68" t="s">
        <v>18</v>
      </c>
      <c r="F115" s="53"/>
      <c r="G115" s="53"/>
      <c r="H115" s="53"/>
      <c r="I115" s="25">
        <f t="shared" si="12"/>
        <v>0</v>
      </c>
      <c r="J115" s="25">
        <f t="shared" si="13"/>
        <v>0</v>
      </c>
      <c r="K115" s="25">
        <f t="shared" si="14"/>
        <v>0</v>
      </c>
    </row>
    <row r="116" spans="1:11" ht="15">
      <c r="A116" s="56" t="s">
        <v>216</v>
      </c>
      <c r="B116" s="53">
        <v>29</v>
      </c>
      <c r="C116" s="63" t="s">
        <v>143</v>
      </c>
      <c r="D116" s="64">
        <v>33</v>
      </c>
      <c r="E116" s="64" t="s">
        <v>127</v>
      </c>
      <c r="F116" s="53"/>
      <c r="G116" s="53"/>
      <c r="H116" s="53"/>
      <c r="I116" s="25">
        <f t="shared" si="12"/>
        <v>0</v>
      </c>
      <c r="J116" s="25">
        <f t="shared" si="13"/>
        <v>0</v>
      </c>
      <c r="K116" s="25">
        <f t="shared" si="14"/>
        <v>0</v>
      </c>
    </row>
    <row r="117" spans="1:11" ht="15">
      <c r="A117" s="56" t="s">
        <v>216</v>
      </c>
      <c r="B117" s="53">
        <v>30</v>
      </c>
      <c r="C117" s="67" t="s">
        <v>198</v>
      </c>
      <c r="D117" s="64">
        <v>417</v>
      </c>
      <c r="E117" s="68" t="s">
        <v>18</v>
      </c>
      <c r="F117" s="53"/>
      <c r="G117" s="53"/>
      <c r="H117" s="53"/>
      <c r="I117" s="25">
        <f t="shared" si="12"/>
        <v>0</v>
      </c>
      <c r="J117" s="25">
        <f t="shared" si="13"/>
        <v>0</v>
      </c>
      <c r="K117" s="25">
        <f t="shared" si="14"/>
        <v>0</v>
      </c>
    </row>
    <row r="118" spans="1:11" ht="15">
      <c r="A118" s="56" t="s">
        <v>216</v>
      </c>
      <c r="B118" s="54"/>
      <c r="C118" s="59" t="s">
        <v>186</v>
      </c>
      <c r="D118" s="60"/>
      <c r="E118" s="60"/>
      <c r="F118" s="59"/>
      <c r="G118" s="59"/>
      <c r="H118" s="59"/>
      <c r="I118" s="61">
        <f>SUM(I104:I117)</f>
        <v>0</v>
      </c>
      <c r="J118" s="57"/>
      <c r="K118" s="61">
        <f>SUM(K104:K117)</f>
        <v>0</v>
      </c>
    </row>
    <row r="119" spans="1:11" ht="15">
      <c r="A119" s="51"/>
      <c r="C119" s="52"/>
      <c r="D119" s="62"/>
      <c r="E119" s="62"/>
      <c r="F119" s="52"/>
      <c r="G119" s="52"/>
      <c r="H119" s="52"/>
      <c r="I119" s="52"/>
      <c r="J119" s="52"/>
      <c r="K119" s="52"/>
    </row>
    <row r="120" spans="1:11" ht="15">
      <c r="A120" s="51"/>
      <c r="C120" s="52"/>
      <c r="D120" s="62"/>
      <c r="E120" s="62"/>
      <c r="F120" s="52"/>
      <c r="G120" s="52"/>
      <c r="H120" s="52"/>
      <c r="I120" s="52"/>
      <c r="J120" s="52"/>
      <c r="K120" s="52"/>
    </row>
    <row r="121" spans="1:11" ht="15">
      <c r="A121" s="51"/>
      <c r="C121" s="34" t="s">
        <v>121</v>
      </c>
      <c r="D121" s="62"/>
      <c r="E121" s="62"/>
      <c r="F121" s="52"/>
      <c r="G121" s="52"/>
      <c r="H121" s="52"/>
      <c r="I121" s="52"/>
      <c r="J121" s="52"/>
      <c r="K121" s="52"/>
    </row>
    <row r="122" spans="1:11" s="18" customFormat="1" ht="49.5" customHeight="1">
      <c r="A122" s="98" t="s">
        <v>6</v>
      </c>
      <c r="B122" s="99"/>
      <c r="C122" s="17" t="s">
        <v>7</v>
      </c>
      <c r="D122" s="17" t="s">
        <v>9</v>
      </c>
      <c r="E122" s="17" t="s">
        <v>10</v>
      </c>
      <c r="F122" s="17" t="s">
        <v>185</v>
      </c>
      <c r="G122" s="17"/>
      <c r="H122" s="17" t="s">
        <v>13</v>
      </c>
      <c r="I122" s="17" t="s">
        <v>14</v>
      </c>
      <c r="J122" s="17" t="s">
        <v>15</v>
      </c>
      <c r="K122" s="17" t="s">
        <v>16</v>
      </c>
    </row>
    <row r="123" spans="1:11" ht="15">
      <c r="A123" s="56" t="s">
        <v>216</v>
      </c>
      <c r="B123" s="53">
        <v>31</v>
      </c>
      <c r="C123" s="69" t="s">
        <v>199</v>
      </c>
      <c r="D123" s="64">
        <v>1</v>
      </c>
      <c r="E123" s="68" t="s">
        <v>18</v>
      </c>
      <c r="F123" s="53"/>
      <c r="G123" s="53"/>
      <c r="H123" s="53"/>
      <c r="I123" s="25">
        <f>SUM(H123*D123)</f>
        <v>0</v>
      </c>
      <c r="J123" s="25">
        <f>SUM(H123*1.21)</f>
        <v>0</v>
      </c>
      <c r="K123" s="25">
        <f>SUM(J123*D123)</f>
        <v>0</v>
      </c>
    </row>
    <row r="124" spans="1:11" ht="15">
      <c r="A124" s="56" t="s">
        <v>216</v>
      </c>
      <c r="B124" s="53">
        <v>32</v>
      </c>
      <c r="C124" s="69" t="s">
        <v>153</v>
      </c>
      <c r="D124" s="64">
        <v>795</v>
      </c>
      <c r="E124" s="68" t="s">
        <v>127</v>
      </c>
      <c r="F124" s="53"/>
      <c r="G124" s="53"/>
      <c r="H124" s="53"/>
      <c r="I124" s="25">
        <f aca="true" t="shared" si="15" ref="I124:I137">SUM(H124*D124)</f>
        <v>0</v>
      </c>
      <c r="J124" s="25">
        <f aca="true" t="shared" si="16" ref="J124:J137">SUM(H124*1.21)</f>
        <v>0</v>
      </c>
      <c r="K124" s="25">
        <f aca="true" t="shared" si="17" ref="K124:K137">SUM(J124*D124)</f>
        <v>0</v>
      </c>
    </row>
    <row r="125" spans="1:11" ht="15">
      <c r="A125" s="56" t="s">
        <v>216</v>
      </c>
      <c r="B125" s="53">
        <v>33</v>
      </c>
      <c r="C125" s="69" t="s">
        <v>154</v>
      </c>
      <c r="D125" s="64">
        <v>1</v>
      </c>
      <c r="E125" s="68" t="s">
        <v>18</v>
      </c>
      <c r="F125" s="53"/>
      <c r="G125" s="53"/>
      <c r="H125" s="53"/>
      <c r="I125" s="25">
        <f t="shared" si="15"/>
        <v>0</v>
      </c>
      <c r="J125" s="25">
        <f t="shared" si="16"/>
        <v>0</v>
      </c>
      <c r="K125" s="25">
        <f t="shared" si="17"/>
        <v>0</v>
      </c>
    </row>
    <row r="126" spans="1:11" ht="15">
      <c r="A126" s="56" t="s">
        <v>216</v>
      </c>
      <c r="B126" s="53">
        <v>34</v>
      </c>
      <c r="C126" s="69" t="s">
        <v>200</v>
      </c>
      <c r="D126" s="64">
        <v>1</v>
      </c>
      <c r="E126" s="68" t="s">
        <v>18</v>
      </c>
      <c r="F126" s="53"/>
      <c r="G126" s="53"/>
      <c r="H126" s="53"/>
      <c r="I126" s="25">
        <f t="shared" si="15"/>
        <v>0</v>
      </c>
      <c r="J126" s="25">
        <f t="shared" si="16"/>
        <v>0</v>
      </c>
      <c r="K126" s="25">
        <f t="shared" si="17"/>
        <v>0</v>
      </c>
    </row>
    <row r="127" spans="1:11" ht="15">
      <c r="A127" s="56" t="s">
        <v>216</v>
      </c>
      <c r="B127" s="53">
        <v>35</v>
      </c>
      <c r="C127" s="69" t="s">
        <v>201</v>
      </c>
      <c r="D127" s="64">
        <v>2</v>
      </c>
      <c r="E127" s="68" t="s">
        <v>18</v>
      </c>
      <c r="F127" s="53"/>
      <c r="G127" s="53"/>
      <c r="H127" s="53"/>
      <c r="I127" s="25">
        <f t="shared" si="15"/>
        <v>0</v>
      </c>
      <c r="J127" s="25">
        <f t="shared" si="16"/>
        <v>0</v>
      </c>
      <c r="K127" s="25">
        <f t="shared" si="17"/>
        <v>0</v>
      </c>
    </row>
    <row r="128" spans="1:11" ht="15">
      <c r="A128" s="56" t="s">
        <v>216</v>
      </c>
      <c r="B128" s="53">
        <v>36</v>
      </c>
      <c r="C128" s="69" t="s">
        <v>202</v>
      </c>
      <c r="D128" s="64">
        <v>210</v>
      </c>
      <c r="E128" s="68" t="s">
        <v>127</v>
      </c>
      <c r="F128" s="53"/>
      <c r="G128" s="53"/>
      <c r="H128" s="53"/>
      <c r="I128" s="25">
        <f t="shared" si="15"/>
        <v>0</v>
      </c>
      <c r="J128" s="25">
        <f t="shared" si="16"/>
        <v>0</v>
      </c>
      <c r="K128" s="25">
        <f t="shared" si="17"/>
        <v>0</v>
      </c>
    </row>
    <row r="129" spans="1:11" ht="15">
      <c r="A129" s="56" t="s">
        <v>216</v>
      </c>
      <c r="B129" s="53">
        <v>37</v>
      </c>
      <c r="C129" s="69" t="s">
        <v>203</v>
      </c>
      <c r="D129" s="64">
        <v>36</v>
      </c>
      <c r="E129" s="68" t="s">
        <v>127</v>
      </c>
      <c r="F129" s="53"/>
      <c r="G129" s="53"/>
      <c r="H129" s="53"/>
      <c r="I129" s="25">
        <f t="shared" si="15"/>
        <v>0</v>
      </c>
      <c r="J129" s="25">
        <f t="shared" si="16"/>
        <v>0</v>
      </c>
      <c r="K129" s="25">
        <f t="shared" si="17"/>
        <v>0</v>
      </c>
    </row>
    <row r="130" spans="1:11" ht="15">
      <c r="A130" s="56" t="s">
        <v>216</v>
      </c>
      <c r="B130" s="53">
        <v>38</v>
      </c>
      <c r="C130" s="69" t="s">
        <v>204</v>
      </c>
      <c r="D130" s="64">
        <v>20</v>
      </c>
      <c r="E130" s="68" t="s">
        <v>127</v>
      </c>
      <c r="F130" s="53"/>
      <c r="G130" s="53"/>
      <c r="H130" s="53"/>
      <c r="I130" s="25">
        <f t="shared" si="15"/>
        <v>0</v>
      </c>
      <c r="J130" s="25">
        <f t="shared" si="16"/>
        <v>0</v>
      </c>
      <c r="K130" s="25">
        <f t="shared" si="17"/>
        <v>0</v>
      </c>
    </row>
    <row r="131" spans="1:11" ht="15">
      <c r="A131" s="56" t="s">
        <v>216</v>
      </c>
      <c r="B131" s="53">
        <v>39</v>
      </c>
      <c r="C131" s="69" t="s">
        <v>159</v>
      </c>
      <c r="D131" s="64">
        <v>12</v>
      </c>
      <c r="E131" s="68" t="s">
        <v>127</v>
      </c>
      <c r="F131" s="53"/>
      <c r="G131" s="53"/>
      <c r="H131" s="53"/>
      <c r="I131" s="25">
        <f t="shared" si="15"/>
        <v>0</v>
      </c>
      <c r="J131" s="25">
        <f t="shared" si="16"/>
        <v>0</v>
      </c>
      <c r="K131" s="25">
        <f t="shared" si="17"/>
        <v>0</v>
      </c>
    </row>
    <row r="132" spans="1:11" ht="15">
      <c r="A132" s="56" t="s">
        <v>216</v>
      </c>
      <c r="B132" s="53">
        <v>40</v>
      </c>
      <c r="C132" s="69" t="s">
        <v>205</v>
      </c>
      <c r="D132" s="64">
        <v>1</v>
      </c>
      <c r="E132" s="68" t="s">
        <v>184</v>
      </c>
      <c r="F132" s="53"/>
      <c r="G132" s="53"/>
      <c r="H132" s="53"/>
      <c r="I132" s="25">
        <f t="shared" si="15"/>
        <v>0</v>
      </c>
      <c r="J132" s="25">
        <f t="shared" si="16"/>
        <v>0</v>
      </c>
      <c r="K132" s="25">
        <f t="shared" si="17"/>
        <v>0</v>
      </c>
    </row>
    <row r="133" spans="1:11" ht="15">
      <c r="A133" s="56" t="s">
        <v>216</v>
      </c>
      <c r="B133" s="53">
        <v>41</v>
      </c>
      <c r="C133" s="69" t="s">
        <v>165</v>
      </c>
      <c r="D133" s="64">
        <v>50</v>
      </c>
      <c r="E133" s="68" t="s">
        <v>18</v>
      </c>
      <c r="F133" s="53"/>
      <c r="G133" s="53"/>
      <c r="H133" s="53"/>
      <c r="I133" s="25">
        <f t="shared" si="15"/>
        <v>0</v>
      </c>
      <c r="J133" s="25">
        <f t="shared" si="16"/>
        <v>0</v>
      </c>
      <c r="K133" s="25">
        <f t="shared" si="17"/>
        <v>0</v>
      </c>
    </row>
    <row r="134" spans="1:11" ht="15">
      <c r="A134" s="56" t="s">
        <v>216</v>
      </c>
      <c r="B134" s="53">
        <v>42</v>
      </c>
      <c r="C134" s="69" t="s">
        <v>167</v>
      </c>
      <c r="D134" s="64">
        <v>3</v>
      </c>
      <c r="E134" s="68" t="s">
        <v>168</v>
      </c>
      <c r="F134" s="53"/>
      <c r="G134" s="53"/>
      <c r="H134" s="53"/>
      <c r="I134" s="25">
        <f t="shared" si="15"/>
        <v>0</v>
      </c>
      <c r="J134" s="25">
        <f t="shared" si="16"/>
        <v>0</v>
      </c>
      <c r="K134" s="25">
        <f t="shared" si="17"/>
        <v>0</v>
      </c>
    </row>
    <row r="135" spans="1:11" ht="15">
      <c r="A135" s="56" t="s">
        <v>216</v>
      </c>
      <c r="B135" s="53">
        <v>43</v>
      </c>
      <c r="C135" s="72" t="s">
        <v>206</v>
      </c>
      <c r="D135" s="66">
        <v>1</v>
      </c>
      <c r="E135" s="71" t="s">
        <v>207</v>
      </c>
      <c r="F135" s="53"/>
      <c r="G135" s="53"/>
      <c r="H135" s="53"/>
      <c r="I135" s="25">
        <f t="shared" si="15"/>
        <v>0</v>
      </c>
      <c r="J135" s="25">
        <f t="shared" si="16"/>
        <v>0</v>
      </c>
      <c r="K135" s="25">
        <f t="shared" si="17"/>
        <v>0</v>
      </c>
    </row>
    <row r="136" spans="1:11" ht="15">
      <c r="A136" s="56" t="s">
        <v>216</v>
      </c>
      <c r="B136" s="53">
        <v>44</v>
      </c>
      <c r="C136" s="72" t="s">
        <v>208</v>
      </c>
      <c r="D136" s="66">
        <v>417</v>
      </c>
      <c r="E136" s="71" t="s">
        <v>18</v>
      </c>
      <c r="F136" s="53"/>
      <c r="G136" s="53"/>
      <c r="H136" s="53"/>
      <c r="I136" s="25">
        <f t="shared" si="15"/>
        <v>0</v>
      </c>
      <c r="J136" s="25">
        <f t="shared" si="16"/>
        <v>0</v>
      </c>
      <c r="K136" s="25">
        <f t="shared" si="17"/>
        <v>0</v>
      </c>
    </row>
    <row r="137" spans="1:11" ht="15">
      <c r="A137" s="56" t="s">
        <v>216</v>
      </c>
      <c r="B137" s="53">
        <v>45</v>
      </c>
      <c r="C137" s="69" t="s">
        <v>183</v>
      </c>
      <c r="D137" s="64">
        <v>1</v>
      </c>
      <c r="E137" s="68" t="s">
        <v>184</v>
      </c>
      <c r="F137" s="53"/>
      <c r="G137" s="53"/>
      <c r="H137" s="53"/>
      <c r="I137" s="25">
        <f t="shared" si="15"/>
        <v>0</v>
      </c>
      <c r="J137" s="25">
        <f t="shared" si="16"/>
        <v>0</v>
      </c>
      <c r="K137" s="25">
        <f t="shared" si="17"/>
        <v>0</v>
      </c>
    </row>
    <row r="138" spans="1:11" ht="15">
      <c r="A138" s="56" t="s">
        <v>216</v>
      </c>
      <c r="B138" s="54"/>
      <c r="C138" s="57" t="s">
        <v>186</v>
      </c>
      <c r="D138" s="58"/>
      <c r="E138" s="58"/>
      <c r="F138" s="57"/>
      <c r="G138" s="57"/>
      <c r="H138" s="57"/>
      <c r="I138" s="61">
        <f>SUM(I123:I137)</f>
        <v>0</v>
      </c>
      <c r="J138" s="57"/>
      <c r="K138" s="61">
        <f>SUM(K123:K137)</f>
        <v>0</v>
      </c>
    </row>
    <row r="139" spans="1:11" ht="15">
      <c r="A139" s="51"/>
      <c r="C139" s="52"/>
      <c r="D139" s="62"/>
      <c r="E139" s="62"/>
      <c r="F139" s="52"/>
      <c r="G139" s="52"/>
      <c r="H139" s="52"/>
      <c r="I139" s="52"/>
      <c r="J139" s="52"/>
      <c r="K139" s="52"/>
    </row>
    <row r="140" spans="1:11" ht="15">
      <c r="A140" s="51"/>
      <c r="C140" s="76" t="s">
        <v>218</v>
      </c>
      <c r="D140" s="77"/>
      <c r="E140" s="77"/>
      <c r="F140" s="76"/>
      <c r="G140" s="76"/>
      <c r="H140" s="76"/>
      <c r="I140" s="78">
        <f>SUM(I80,I92,I118,I138)</f>
        <v>0</v>
      </c>
      <c r="J140" s="78"/>
      <c r="K140" s="78">
        <f>SUM(K80,K92,K118,K138)</f>
        <v>0</v>
      </c>
    </row>
    <row r="141" spans="1:11" ht="15">
      <c r="A141" s="51"/>
      <c r="C141" s="76"/>
      <c r="D141" s="77"/>
      <c r="E141" s="77"/>
      <c r="F141" s="76"/>
      <c r="G141" s="87" t="s">
        <v>219</v>
      </c>
      <c r="H141" s="88"/>
      <c r="I141" s="88"/>
      <c r="J141" s="88"/>
      <c r="K141" s="88"/>
    </row>
    <row r="142" spans="1:11" ht="15">
      <c r="A142" s="51"/>
      <c r="C142" s="52"/>
      <c r="D142" s="62"/>
      <c r="E142" s="62"/>
      <c r="F142" s="52"/>
      <c r="G142" s="52"/>
      <c r="H142" s="52"/>
      <c r="I142" s="52"/>
      <c r="J142" s="52"/>
      <c r="K142" s="52"/>
    </row>
    <row r="143" spans="1:11" ht="22.5" customHeight="1">
      <c r="A143" s="102" t="s">
        <v>215</v>
      </c>
      <c r="B143" s="103"/>
      <c r="C143" s="103"/>
      <c r="D143" s="103"/>
      <c r="E143" s="103"/>
      <c r="F143" s="103"/>
      <c r="G143" s="103"/>
      <c r="H143" s="103"/>
      <c r="I143" s="103"/>
      <c r="J143" s="103"/>
      <c r="K143" s="103"/>
    </row>
    <row r="144" spans="1:11" ht="15">
      <c r="A144" s="73"/>
      <c r="B144" s="73"/>
      <c r="C144" s="73"/>
      <c r="D144" s="73"/>
      <c r="E144" s="73"/>
      <c r="F144" s="73"/>
      <c r="G144" s="73"/>
      <c r="H144" s="52"/>
      <c r="I144" s="52"/>
      <c r="J144" s="52"/>
      <c r="K144" s="52"/>
    </row>
    <row r="145" spans="1:11" ht="15">
      <c r="A145" s="101" t="s">
        <v>222</v>
      </c>
      <c r="B145" s="101"/>
      <c r="C145" s="101"/>
      <c r="D145" s="101"/>
      <c r="E145" s="101"/>
      <c r="F145" s="101"/>
      <c r="G145" s="101"/>
      <c r="H145" s="52"/>
      <c r="I145" s="52"/>
      <c r="J145" s="52"/>
      <c r="K145" s="52"/>
    </row>
    <row r="146" spans="1:11" ht="15">
      <c r="A146" s="101"/>
      <c r="B146" s="101"/>
      <c r="C146" s="101"/>
      <c r="D146" s="101"/>
      <c r="E146" s="101"/>
      <c r="F146" s="101"/>
      <c r="G146" s="101"/>
      <c r="H146" s="52"/>
      <c r="I146" s="52"/>
      <c r="J146" s="52"/>
      <c r="K146" s="52"/>
    </row>
    <row r="147" spans="1:11" ht="15">
      <c r="A147" s="101"/>
      <c r="B147" s="101"/>
      <c r="C147" s="101"/>
      <c r="D147" s="101"/>
      <c r="E147" s="101"/>
      <c r="F147" s="101"/>
      <c r="G147" s="101"/>
      <c r="H147" s="52"/>
      <c r="I147" s="52"/>
      <c r="J147" s="52"/>
      <c r="K147" s="52"/>
    </row>
    <row r="148" spans="1:11" ht="21.75" customHeight="1">
      <c r="A148" s="101"/>
      <c r="B148" s="101"/>
      <c r="C148" s="101"/>
      <c r="D148" s="101"/>
      <c r="E148" s="101"/>
      <c r="F148" s="101"/>
      <c r="G148" s="101"/>
      <c r="H148" s="52"/>
      <c r="I148" s="52"/>
      <c r="J148" s="52"/>
      <c r="K148" s="52"/>
    </row>
    <row r="149" spans="1:11" ht="15">
      <c r="A149" s="74"/>
      <c r="C149" s="52"/>
      <c r="D149" s="62"/>
      <c r="E149" s="62"/>
      <c r="F149" s="52"/>
      <c r="G149" s="52"/>
      <c r="H149" s="52"/>
      <c r="I149" s="52"/>
      <c r="J149" s="52"/>
      <c r="K149" s="52"/>
    </row>
    <row r="150" spans="1:11" ht="15">
      <c r="A150" s="51"/>
      <c r="C150" s="34" t="s">
        <v>120</v>
      </c>
      <c r="D150" s="62"/>
      <c r="E150" s="62"/>
      <c r="F150" s="52"/>
      <c r="G150" s="52"/>
      <c r="H150" s="52"/>
      <c r="I150" s="52"/>
      <c r="J150" s="52"/>
      <c r="K150" s="52"/>
    </row>
    <row r="151" spans="1:11" ht="25.5">
      <c r="A151" s="98" t="s">
        <v>6</v>
      </c>
      <c r="B151" s="99"/>
      <c r="C151" s="17" t="s">
        <v>7</v>
      </c>
      <c r="D151" s="17" t="s">
        <v>9</v>
      </c>
      <c r="E151" s="17" t="s">
        <v>10</v>
      </c>
      <c r="F151" s="17" t="s">
        <v>185</v>
      </c>
      <c r="G151" s="17"/>
      <c r="H151" s="17" t="s">
        <v>13</v>
      </c>
      <c r="I151" s="17" t="s">
        <v>14</v>
      </c>
      <c r="J151" s="17" t="s">
        <v>15</v>
      </c>
      <c r="K151" s="17" t="s">
        <v>16</v>
      </c>
    </row>
    <row r="152" spans="1:11" ht="15">
      <c r="A152" s="75" t="s">
        <v>217</v>
      </c>
      <c r="B152" s="55">
        <v>1</v>
      </c>
      <c r="C152" s="63" t="s">
        <v>122</v>
      </c>
      <c r="D152" s="64">
        <v>2</v>
      </c>
      <c r="E152" s="64" t="s">
        <v>18</v>
      </c>
      <c r="F152" s="53"/>
      <c r="G152" s="53"/>
      <c r="H152" s="53"/>
      <c r="I152" s="25">
        <f>SUM(H152*D152)</f>
        <v>0</v>
      </c>
      <c r="J152" s="25">
        <f>SUM(H152*1.21)</f>
        <v>0</v>
      </c>
      <c r="K152" s="25">
        <f>SUM(J152*D152)</f>
        <v>0</v>
      </c>
    </row>
    <row r="153" spans="1:11" ht="15">
      <c r="A153" s="75" t="s">
        <v>217</v>
      </c>
      <c r="B153" s="53">
        <v>2</v>
      </c>
      <c r="C153" s="67" t="s">
        <v>123</v>
      </c>
      <c r="D153" s="68">
        <v>8</v>
      </c>
      <c r="E153" s="68" t="s">
        <v>18</v>
      </c>
      <c r="F153" s="53"/>
      <c r="G153" s="53"/>
      <c r="H153" s="53"/>
      <c r="I153" s="25">
        <f aca="true" t="shared" si="18" ref="I153:I180">SUM(H153*D153)</f>
        <v>0</v>
      </c>
      <c r="J153" s="25">
        <f aca="true" t="shared" si="19" ref="J153:J180">SUM(H153*1.21)</f>
        <v>0</v>
      </c>
      <c r="K153" s="25">
        <f aca="true" t="shared" si="20" ref="K153:K180">SUM(J153*D153)</f>
        <v>0</v>
      </c>
    </row>
    <row r="154" spans="1:11" ht="15">
      <c r="A154" s="75" t="s">
        <v>217</v>
      </c>
      <c r="B154" s="55">
        <v>3</v>
      </c>
      <c r="C154" s="63" t="s">
        <v>124</v>
      </c>
      <c r="D154" s="64">
        <v>1</v>
      </c>
      <c r="E154" s="64" t="s">
        <v>18</v>
      </c>
      <c r="F154" s="53"/>
      <c r="G154" s="53"/>
      <c r="H154" s="53"/>
      <c r="I154" s="25">
        <f t="shared" si="18"/>
        <v>0</v>
      </c>
      <c r="J154" s="25">
        <f t="shared" si="19"/>
        <v>0</v>
      </c>
      <c r="K154" s="25">
        <f t="shared" si="20"/>
        <v>0</v>
      </c>
    </row>
    <row r="155" spans="1:11" ht="15">
      <c r="A155" s="75" t="s">
        <v>217</v>
      </c>
      <c r="B155" s="53">
        <v>4</v>
      </c>
      <c r="C155" s="67" t="s">
        <v>125</v>
      </c>
      <c r="D155" s="68">
        <v>1</v>
      </c>
      <c r="E155" s="68" t="s">
        <v>18</v>
      </c>
      <c r="F155" s="53"/>
      <c r="G155" s="53"/>
      <c r="H155" s="53"/>
      <c r="I155" s="25">
        <f t="shared" si="18"/>
        <v>0</v>
      </c>
      <c r="J155" s="25">
        <f t="shared" si="19"/>
        <v>0</v>
      </c>
      <c r="K155" s="25">
        <f t="shared" si="20"/>
        <v>0</v>
      </c>
    </row>
    <row r="156" spans="1:11" ht="15">
      <c r="A156" s="75" t="s">
        <v>217</v>
      </c>
      <c r="B156" s="55">
        <v>5</v>
      </c>
      <c r="C156" s="67" t="s">
        <v>126</v>
      </c>
      <c r="D156" s="64">
        <v>730</v>
      </c>
      <c r="E156" s="68" t="s">
        <v>127</v>
      </c>
      <c r="F156" s="53"/>
      <c r="G156" s="53"/>
      <c r="H156" s="53"/>
      <c r="I156" s="25">
        <f t="shared" si="18"/>
        <v>0</v>
      </c>
      <c r="J156" s="25">
        <f t="shared" si="19"/>
        <v>0</v>
      </c>
      <c r="K156" s="25">
        <f t="shared" si="20"/>
        <v>0</v>
      </c>
    </row>
    <row r="157" spans="1:11" ht="15">
      <c r="A157" s="75" t="s">
        <v>217</v>
      </c>
      <c r="B157" s="53">
        <v>6</v>
      </c>
      <c r="C157" s="67" t="s">
        <v>128</v>
      </c>
      <c r="D157" s="64">
        <v>32</v>
      </c>
      <c r="E157" s="68" t="s">
        <v>129</v>
      </c>
      <c r="F157" s="53"/>
      <c r="G157" s="53"/>
      <c r="H157" s="53"/>
      <c r="I157" s="25">
        <f t="shared" si="18"/>
        <v>0</v>
      </c>
      <c r="J157" s="25">
        <f t="shared" si="19"/>
        <v>0</v>
      </c>
      <c r="K157" s="25">
        <f t="shared" si="20"/>
        <v>0</v>
      </c>
    </row>
    <row r="158" spans="1:11" ht="15">
      <c r="A158" s="75" t="s">
        <v>217</v>
      </c>
      <c r="B158" s="55">
        <v>7</v>
      </c>
      <c r="C158" s="67" t="s">
        <v>130</v>
      </c>
      <c r="D158" s="64">
        <v>2</v>
      </c>
      <c r="E158" s="68" t="s">
        <v>18</v>
      </c>
      <c r="F158" s="53"/>
      <c r="G158" s="53"/>
      <c r="H158" s="53"/>
      <c r="I158" s="25">
        <f t="shared" si="18"/>
        <v>0</v>
      </c>
      <c r="J158" s="25">
        <f t="shared" si="19"/>
        <v>0</v>
      </c>
      <c r="K158" s="25">
        <f t="shared" si="20"/>
        <v>0</v>
      </c>
    </row>
    <row r="159" spans="1:11" ht="15">
      <c r="A159" s="75" t="s">
        <v>217</v>
      </c>
      <c r="B159" s="53">
        <v>8</v>
      </c>
      <c r="C159" s="67" t="s">
        <v>131</v>
      </c>
      <c r="D159" s="64">
        <v>16</v>
      </c>
      <c r="E159" s="68" t="s">
        <v>18</v>
      </c>
      <c r="F159" s="53"/>
      <c r="G159" s="53"/>
      <c r="H159" s="53"/>
      <c r="I159" s="25">
        <f t="shared" si="18"/>
        <v>0</v>
      </c>
      <c r="J159" s="25">
        <f t="shared" si="19"/>
        <v>0</v>
      </c>
      <c r="K159" s="25">
        <f t="shared" si="20"/>
        <v>0</v>
      </c>
    </row>
    <row r="160" spans="1:11" ht="15">
      <c r="A160" s="75" t="s">
        <v>217</v>
      </c>
      <c r="B160" s="55">
        <v>9</v>
      </c>
      <c r="C160" s="63" t="s">
        <v>132</v>
      </c>
      <c r="D160" s="64">
        <v>48</v>
      </c>
      <c r="E160" s="64" t="s">
        <v>18</v>
      </c>
      <c r="F160" s="53"/>
      <c r="G160" s="53"/>
      <c r="H160" s="53"/>
      <c r="I160" s="25">
        <f t="shared" si="18"/>
        <v>0</v>
      </c>
      <c r="J160" s="25">
        <f t="shared" si="19"/>
        <v>0</v>
      </c>
      <c r="K160" s="25">
        <f t="shared" si="20"/>
        <v>0</v>
      </c>
    </row>
    <row r="161" spans="1:11" ht="15">
      <c r="A161" s="75" t="s">
        <v>217</v>
      </c>
      <c r="B161" s="53">
        <v>10</v>
      </c>
      <c r="C161" s="63" t="s">
        <v>133</v>
      </c>
      <c r="D161" s="64">
        <v>25</v>
      </c>
      <c r="E161" s="64" t="s">
        <v>127</v>
      </c>
      <c r="F161" s="53"/>
      <c r="G161" s="53"/>
      <c r="H161" s="53"/>
      <c r="I161" s="25">
        <f t="shared" si="18"/>
        <v>0</v>
      </c>
      <c r="J161" s="25">
        <f t="shared" si="19"/>
        <v>0</v>
      </c>
      <c r="K161" s="25">
        <f t="shared" si="20"/>
        <v>0</v>
      </c>
    </row>
    <row r="162" spans="1:11" ht="15">
      <c r="A162" s="75" t="s">
        <v>217</v>
      </c>
      <c r="B162" s="55">
        <v>11</v>
      </c>
      <c r="C162" s="67" t="s">
        <v>134</v>
      </c>
      <c r="D162" s="68">
        <v>1</v>
      </c>
      <c r="E162" s="68" t="s">
        <v>18</v>
      </c>
      <c r="F162" s="53"/>
      <c r="G162" s="53"/>
      <c r="H162" s="53"/>
      <c r="I162" s="25">
        <f t="shared" si="18"/>
        <v>0</v>
      </c>
      <c r="J162" s="25">
        <f t="shared" si="19"/>
        <v>0</v>
      </c>
      <c r="K162" s="25">
        <f t="shared" si="20"/>
        <v>0</v>
      </c>
    </row>
    <row r="163" spans="1:11" ht="15">
      <c r="A163" s="75" t="s">
        <v>217</v>
      </c>
      <c r="B163" s="53">
        <v>12</v>
      </c>
      <c r="C163" s="63" t="s">
        <v>135</v>
      </c>
      <c r="D163" s="64">
        <v>57</v>
      </c>
      <c r="E163" s="64" t="s">
        <v>18</v>
      </c>
      <c r="F163" s="53"/>
      <c r="G163" s="53"/>
      <c r="H163" s="53"/>
      <c r="I163" s="25">
        <f t="shared" si="18"/>
        <v>0</v>
      </c>
      <c r="J163" s="25">
        <f t="shared" si="19"/>
        <v>0</v>
      </c>
      <c r="K163" s="25">
        <f t="shared" si="20"/>
        <v>0</v>
      </c>
    </row>
    <row r="164" spans="1:11" ht="15">
      <c r="A164" s="75" t="s">
        <v>217</v>
      </c>
      <c r="B164" s="55">
        <v>13</v>
      </c>
      <c r="C164" s="67" t="s">
        <v>136</v>
      </c>
      <c r="D164" s="64"/>
      <c r="E164" s="68" t="s">
        <v>20</v>
      </c>
      <c r="F164" s="53"/>
      <c r="G164" s="53"/>
      <c r="H164" s="53"/>
      <c r="I164" s="25">
        <f t="shared" si="18"/>
        <v>0</v>
      </c>
      <c r="J164" s="25">
        <f t="shared" si="19"/>
        <v>0</v>
      </c>
      <c r="K164" s="25">
        <f t="shared" si="20"/>
        <v>0</v>
      </c>
    </row>
    <row r="165" spans="1:11" ht="15">
      <c r="A165" s="75" t="s">
        <v>217</v>
      </c>
      <c r="B165" s="53">
        <v>14</v>
      </c>
      <c r="C165" s="67" t="s">
        <v>137</v>
      </c>
      <c r="D165" s="64"/>
      <c r="E165" s="68" t="s">
        <v>20</v>
      </c>
      <c r="F165" s="53"/>
      <c r="G165" s="53"/>
      <c r="H165" s="53"/>
      <c r="I165" s="25">
        <f t="shared" si="18"/>
        <v>0</v>
      </c>
      <c r="J165" s="25">
        <f t="shared" si="19"/>
        <v>0</v>
      </c>
      <c r="K165" s="25">
        <f t="shared" si="20"/>
        <v>0</v>
      </c>
    </row>
    <row r="166" spans="1:11" ht="15">
      <c r="A166" s="75" t="s">
        <v>217</v>
      </c>
      <c r="B166" s="55">
        <v>15</v>
      </c>
      <c r="C166" s="67" t="s">
        <v>138</v>
      </c>
      <c r="D166" s="64">
        <v>32</v>
      </c>
      <c r="E166" s="68" t="s">
        <v>18</v>
      </c>
      <c r="F166" s="53"/>
      <c r="G166" s="53"/>
      <c r="H166" s="53"/>
      <c r="I166" s="25">
        <f t="shared" si="18"/>
        <v>0</v>
      </c>
      <c r="J166" s="25">
        <f t="shared" si="19"/>
        <v>0</v>
      </c>
      <c r="K166" s="25">
        <f t="shared" si="20"/>
        <v>0</v>
      </c>
    </row>
    <row r="167" spans="1:11" ht="15">
      <c r="A167" s="75" t="s">
        <v>217</v>
      </c>
      <c r="B167" s="53">
        <v>16</v>
      </c>
      <c r="C167" s="63" t="s">
        <v>139</v>
      </c>
      <c r="D167" s="64">
        <v>90</v>
      </c>
      <c r="E167" s="64" t="s">
        <v>18</v>
      </c>
      <c r="F167" s="53"/>
      <c r="G167" s="53"/>
      <c r="H167" s="53"/>
      <c r="I167" s="25">
        <f t="shared" si="18"/>
        <v>0</v>
      </c>
      <c r="J167" s="25">
        <f t="shared" si="19"/>
        <v>0</v>
      </c>
      <c r="K167" s="25">
        <f t="shared" si="20"/>
        <v>0</v>
      </c>
    </row>
    <row r="168" spans="1:11" ht="15">
      <c r="A168" s="75" t="s">
        <v>217</v>
      </c>
      <c r="B168" s="55">
        <v>17</v>
      </c>
      <c r="C168" s="63" t="s">
        <v>140</v>
      </c>
      <c r="D168" s="64">
        <v>10</v>
      </c>
      <c r="E168" s="64" t="s">
        <v>18</v>
      </c>
      <c r="F168" s="53"/>
      <c r="G168" s="53"/>
      <c r="H168" s="53"/>
      <c r="I168" s="25">
        <f t="shared" si="18"/>
        <v>0</v>
      </c>
      <c r="J168" s="25">
        <f t="shared" si="19"/>
        <v>0</v>
      </c>
      <c r="K168" s="25">
        <f t="shared" si="20"/>
        <v>0</v>
      </c>
    </row>
    <row r="169" spans="1:11" ht="15">
      <c r="A169" s="75" t="s">
        <v>217</v>
      </c>
      <c r="B169" s="53">
        <v>18</v>
      </c>
      <c r="C169" s="63" t="s">
        <v>141</v>
      </c>
      <c r="D169" s="64">
        <v>32</v>
      </c>
      <c r="E169" s="64" t="s">
        <v>18</v>
      </c>
      <c r="F169" s="53"/>
      <c r="G169" s="53"/>
      <c r="H169" s="53"/>
      <c r="I169" s="25">
        <f t="shared" si="18"/>
        <v>0</v>
      </c>
      <c r="J169" s="25">
        <f t="shared" si="19"/>
        <v>0</v>
      </c>
      <c r="K169" s="25">
        <f t="shared" si="20"/>
        <v>0</v>
      </c>
    </row>
    <row r="170" spans="1:11" ht="15">
      <c r="A170" s="75" t="s">
        <v>217</v>
      </c>
      <c r="B170" s="55">
        <v>19</v>
      </c>
      <c r="C170" s="63" t="s">
        <v>228</v>
      </c>
      <c r="D170" s="64">
        <v>90</v>
      </c>
      <c r="E170" s="64" t="s">
        <v>127</v>
      </c>
      <c r="F170" s="53"/>
      <c r="G170" s="53"/>
      <c r="H170" s="53"/>
      <c r="I170" s="25">
        <f>SUM(H170*D170)</f>
        <v>0</v>
      </c>
      <c r="J170" s="25">
        <f>SUM(H170*1.21)</f>
        <v>0</v>
      </c>
      <c r="K170" s="25">
        <f>SUM(J170*D170)</f>
        <v>0</v>
      </c>
    </row>
    <row r="171" spans="1:11" ht="15">
      <c r="A171" s="75" t="s">
        <v>217</v>
      </c>
      <c r="B171" s="53">
        <v>20</v>
      </c>
      <c r="C171" s="63" t="s">
        <v>142</v>
      </c>
      <c r="D171" s="64">
        <v>30</v>
      </c>
      <c r="E171" s="64" t="s">
        <v>127</v>
      </c>
      <c r="F171" s="53"/>
      <c r="G171" s="53"/>
      <c r="H171" s="53"/>
      <c r="I171" s="25">
        <f t="shared" si="18"/>
        <v>0</v>
      </c>
      <c r="J171" s="25">
        <f t="shared" si="19"/>
        <v>0</v>
      </c>
      <c r="K171" s="25">
        <f t="shared" si="20"/>
        <v>0</v>
      </c>
    </row>
    <row r="172" spans="1:11" ht="15">
      <c r="A172" s="75" t="s">
        <v>217</v>
      </c>
      <c r="B172" s="55">
        <v>21</v>
      </c>
      <c r="C172" s="63" t="s">
        <v>143</v>
      </c>
      <c r="D172" s="64">
        <v>30</v>
      </c>
      <c r="E172" s="64" t="s">
        <v>127</v>
      </c>
      <c r="F172" s="53"/>
      <c r="G172" s="53"/>
      <c r="H172" s="53"/>
      <c r="I172" s="25">
        <f t="shared" si="18"/>
        <v>0</v>
      </c>
      <c r="J172" s="25">
        <f t="shared" si="19"/>
        <v>0</v>
      </c>
      <c r="K172" s="25">
        <f t="shared" si="20"/>
        <v>0</v>
      </c>
    </row>
    <row r="173" spans="1:11" ht="15">
      <c r="A173" s="75" t="s">
        <v>217</v>
      </c>
      <c r="B173" s="53">
        <v>22</v>
      </c>
      <c r="C173" s="63" t="s">
        <v>144</v>
      </c>
      <c r="D173" s="64">
        <v>6</v>
      </c>
      <c r="E173" s="64" t="s">
        <v>18</v>
      </c>
      <c r="F173" s="53"/>
      <c r="G173" s="53"/>
      <c r="H173" s="53"/>
      <c r="I173" s="25">
        <f t="shared" si="18"/>
        <v>0</v>
      </c>
      <c r="J173" s="25">
        <f t="shared" si="19"/>
        <v>0</v>
      </c>
      <c r="K173" s="25">
        <f t="shared" si="20"/>
        <v>0</v>
      </c>
    </row>
    <row r="174" spans="1:11" ht="15">
      <c r="A174" s="75" t="s">
        <v>217</v>
      </c>
      <c r="B174" s="55">
        <v>23</v>
      </c>
      <c r="C174" s="63" t="s">
        <v>145</v>
      </c>
      <c r="D174" s="64">
        <v>2</v>
      </c>
      <c r="E174" s="64" t="s">
        <v>18</v>
      </c>
      <c r="F174" s="53"/>
      <c r="G174" s="53"/>
      <c r="H174" s="53"/>
      <c r="I174" s="25">
        <f t="shared" si="18"/>
        <v>0</v>
      </c>
      <c r="J174" s="25">
        <f t="shared" si="19"/>
        <v>0</v>
      </c>
      <c r="K174" s="25">
        <f t="shared" si="20"/>
        <v>0</v>
      </c>
    </row>
    <row r="175" spans="1:11" ht="15">
      <c r="A175" s="75" t="s">
        <v>217</v>
      </c>
      <c r="B175" s="53">
        <v>24</v>
      </c>
      <c r="C175" s="65" t="s">
        <v>146</v>
      </c>
      <c r="D175" s="66">
        <v>12</v>
      </c>
      <c r="E175" s="66" t="s">
        <v>18</v>
      </c>
      <c r="F175" s="53"/>
      <c r="G175" s="53"/>
      <c r="H175" s="53"/>
      <c r="I175" s="25">
        <f t="shared" si="18"/>
        <v>0</v>
      </c>
      <c r="J175" s="25">
        <f t="shared" si="19"/>
        <v>0</v>
      </c>
      <c r="K175" s="25">
        <f t="shared" si="20"/>
        <v>0</v>
      </c>
    </row>
    <row r="176" spans="1:11" ht="15">
      <c r="A176" s="75" t="s">
        <v>217</v>
      </c>
      <c r="B176" s="55">
        <v>25</v>
      </c>
      <c r="C176" s="65" t="s">
        <v>147</v>
      </c>
      <c r="D176" s="66">
        <v>10</v>
      </c>
      <c r="E176" s="66" t="s">
        <v>18</v>
      </c>
      <c r="F176" s="53"/>
      <c r="G176" s="53"/>
      <c r="H176" s="53"/>
      <c r="I176" s="25">
        <f t="shared" si="18"/>
        <v>0</v>
      </c>
      <c r="J176" s="25">
        <f t="shared" si="19"/>
        <v>0</v>
      </c>
      <c r="K176" s="25">
        <f t="shared" si="20"/>
        <v>0</v>
      </c>
    </row>
    <row r="177" spans="1:11" ht="15">
      <c r="A177" s="75" t="s">
        <v>217</v>
      </c>
      <c r="B177" s="53">
        <v>26</v>
      </c>
      <c r="C177" s="63" t="s">
        <v>148</v>
      </c>
      <c r="D177" s="64">
        <v>1</v>
      </c>
      <c r="E177" s="64" t="s">
        <v>18</v>
      </c>
      <c r="F177" s="53"/>
      <c r="G177" s="53"/>
      <c r="H177" s="53"/>
      <c r="I177" s="25">
        <f t="shared" si="18"/>
        <v>0</v>
      </c>
      <c r="J177" s="25">
        <f t="shared" si="19"/>
        <v>0</v>
      </c>
      <c r="K177" s="25">
        <f t="shared" si="20"/>
        <v>0</v>
      </c>
    </row>
    <row r="178" spans="1:11" ht="15">
      <c r="A178" s="75" t="s">
        <v>217</v>
      </c>
      <c r="B178" s="55">
        <v>27</v>
      </c>
      <c r="C178" s="63" t="s">
        <v>149</v>
      </c>
      <c r="D178" s="64">
        <v>1</v>
      </c>
      <c r="E178" s="64" t="s">
        <v>18</v>
      </c>
      <c r="F178" s="53"/>
      <c r="G178" s="53"/>
      <c r="H178" s="53"/>
      <c r="I178" s="25">
        <f t="shared" si="18"/>
        <v>0</v>
      </c>
      <c r="J178" s="25">
        <f t="shared" si="19"/>
        <v>0</v>
      </c>
      <c r="K178" s="25">
        <f t="shared" si="20"/>
        <v>0</v>
      </c>
    </row>
    <row r="179" spans="1:11" ht="15">
      <c r="A179" s="75" t="s">
        <v>217</v>
      </c>
      <c r="B179" s="53">
        <v>28</v>
      </c>
      <c r="C179" s="67" t="s">
        <v>150</v>
      </c>
      <c r="D179" s="64">
        <v>1</v>
      </c>
      <c r="E179" s="68" t="s">
        <v>18</v>
      </c>
      <c r="F179" s="53"/>
      <c r="G179" s="53"/>
      <c r="H179" s="53"/>
      <c r="I179" s="25">
        <f t="shared" si="18"/>
        <v>0</v>
      </c>
      <c r="J179" s="25">
        <f t="shared" si="19"/>
        <v>0</v>
      </c>
      <c r="K179" s="25">
        <f t="shared" si="20"/>
        <v>0</v>
      </c>
    </row>
    <row r="180" spans="1:11" ht="15">
      <c r="A180" s="75" t="s">
        <v>217</v>
      </c>
      <c r="B180" s="55">
        <v>29</v>
      </c>
      <c r="C180" s="67" t="s">
        <v>151</v>
      </c>
      <c r="D180" s="64"/>
      <c r="E180" s="68" t="s">
        <v>20</v>
      </c>
      <c r="F180" s="53"/>
      <c r="G180" s="53"/>
      <c r="H180" s="53"/>
      <c r="I180" s="25">
        <f t="shared" si="18"/>
        <v>0</v>
      </c>
      <c r="J180" s="25">
        <f t="shared" si="19"/>
        <v>0</v>
      </c>
      <c r="K180" s="25">
        <f t="shared" si="20"/>
        <v>0</v>
      </c>
    </row>
    <row r="181" spans="1:11" ht="15">
      <c r="A181" s="75" t="s">
        <v>217</v>
      </c>
      <c r="B181" s="54"/>
      <c r="C181" s="57" t="s">
        <v>186</v>
      </c>
      <c r="D181" s="60"/>
      <c r="E181" s="60"/>
      <c r="F181" s="59"/>
      <c r="G181" s="59"/>
      <c r="H181" s="59"/>
      <c r="I181" s="61">
        <f>SUM(I152:I180)</f>
        <v>0</v>
      </c>
      <c r="J181" s="61"/>
      <c r="K181" s="61">
        <f>SUM(K152:K180)</f>
        <v>0</v>
      </c>
    </row>
    <row r="182" spans="1:11" ht="15">
      <c r="A182" s="51"/>
      <c r="C182" s="52"/>
      <c r="D182" s="62"/>
      <c r="E182" s="62"/>
      <c r="F182" s="52"/>
      <c r="G182" s="52"/>
      <c r="H182" s="52"/>
      <c r="I182" s="52"/>
      <c r="J182" s="52"/>
      <c r="K182" s="52"/>
    </row>
    <row r="183" spans="1:11" ht="15">
      <c r="A183" s="51"/>
      <c r="C183" s="52"/>
      <c r="D183" s="62"/>
      <c r="E183" s="62"/>
      <c r="F183" s="52"/>
      <c r="G183" s="52"/>
      <c r="H183" s="52"/>
      <c r="I183" s="52"/>
      <c r="J183" s="52"/>
      <c r="K183" s="52"/>
    </row>
    <row r="184" spans="1:11" ht="15">
      <c r="A184" s="51"/>
      <c r="C184" s="34" t="s">
        <v>121</v>
      </c>
      <c r="D184" s="62"/>
      <c r="E184" s="62"/>
      <c r="F184" s="52"/>
      <c r="G184" s="52"/>
      <c r="H184" s="52"/>
      <c r="I184" s="52"/>
      <c r="J184" s="52"/>
      <c r="K184" s="52"/>
    </row>
    <row r="185" spans="1:11" ht="25.5">
      <c r="A185" s="98" t="s">
        <v>6</v>
      </c>
      <c r="B185" s="99"/>
      <c r="C185" s="17" t="s">
        <v>7</v>
      </c>
      <c r="D185" s="17" t="s">
        <v>9</v>
      </c>
      <c r="E185" s="17" t="s">
        <v>10</v>
      </c>
      <c r="F185" s="17" t="s">
        <v>185</v>
      </c>
      <c r="G185" s="17"/>
      <c r="H185" s="17" t="s">
        <v>13</v>
      </c>
      <c r="I185" s="17" t="s">
        <v>14</v>
      </c>
      <c r="J185" s="17" t="s">
        <v>15</v>
      </c>
      <c r="K185" s="17" t="s">
        <v>16</v>
      </c>
    </row>
    <row r="186" spans="1:11" ht="15">
      <c r="A186" s="75" t="s">
        <v>217</v>
      </c>
      <c r="B186" s="53">
        <v>30</v>
      </c>
      <c r="C186" s="69" t="s">
        <v>152</v>
      </c>
      <c r="D186" s="64">
        <v>1</v>
      </c>
      <c r="E186" s="68" t="s">
        <v>18</v>
      </c>
      <c r="F186" s="53"/>
      <c r="G186" s="53"/>
      <c r="H186" s="53"/>
      <c r="I186" s="25">
        <f aca="true" t="shared" si="21" ref="I186:I216">SUM(H186*D186)</f>
        <v>0</v>
      </c>
      <c r="J186" s="25">
        <f aca="true" t="shared" si="22" ref="J186:J216">SUM(H186*1.21)</f>
        <v>0</v>
      </c>
      <c r="K186" s="25">
        <f aca="true" t="shared" si="23" ref="K186:K216">SUM(J186*D186)</f>
        <v>0</v>
      </c>
    </row>
    <row r="187" spans="1:11" ht="15">
      <c r="A187" s="75" t="s">
        <v>217</v>
      </c>
      <c r="B187" s="53">
        <v>31</v>
      </c>
      <c r="C187" s="69" t="s">
        <v>153</v>
      </c>
      <c r="D187" s="64">
        <v>730</v>
      </c>
      <c r="E187" s="68" t="s">
        <v>127</v>
      </c>
      <c r="F187" s="53"/>
      <c r="G187" s="53"/>
      <c r="H187" s="53"/>
      <c r="I187" s="25">
        <f t="shared" si="21"/>
        <v>0</v>
      </c>
      <c r="J187" s="25">
        <f t="shared" si="22"/>
        <v>0</v>
      </c>
      <c r="K187" s="25">
        <f t="shared" si="23"/>
        <v>0</v>
      </c>
    </row>
    <row r="188" spans="1:11" ht="15">
      <c r="A188" s="75" t="s">
        <v>217</v>
      </c>
      <c r="B188" s="53">
        <v>32</v>
      </c>
      <c r="C188" s="69" t="s">
        <v>155</v>
      </c>
      <c r="D188" s="64">
        <v>1</v>
      </c>
      <c r="E188" s="68" t="s">
        <v>18</v>
      </c>
      <c r="F188" s="53"/>
      <c r="G188" s="53"/>
      <c r="H188" s="53"/>
      <c r="I188" s="25">
        <f t="shared" si="21"/>
        <v>0</v>
      </c>
      <c r="J188" s="25">
        <f t="shared" si="22"/>
        <v>0</v>
      </c>
      <c r="K188" s="25">
        <f t="shared" si="23"/>
        <v>0</v>
      </c>
    </row>
    <row r="189" spans="1:11" ht="15">
      <c r="A189" s="75" t="s">
        <v>217</v>
      </c>
      <c r="B189" s="53">
        <v>33</v>
      </c>
      <c r="C189" s="69" t="s">
        <v>156</v>
      </c>
      <c r="D189" s="64">
        <v>1</v>
      </c>
      <c r="E189" s="68" t="s">
        <v>18</v>
      </c>
      <c r="F189" s="53"/>
      <c r="G189" s="53"/>
      <c r="H189" s="53"/>
      <c r="I189" s="25">
        <f t="shared" si="21"/>
        <v>0</v>
      </c>
      <c r="J189" s="25">
        <f t="shared" si="22"/>
        <v>0</v>
      </c>
      <c r="K189" s="25">
        <f t="shared" si="23"/>
        <v>0</v>
      </c>
    </row>
    <row r="190" spans="1:11" ht="15">
      <c r="A190" s="75" t="s">
        <v>217</v>
      </c>
      <c r="B190" s="53">
        <v>34</v>
      </c>
      <c r="C190" s="69" t="s">
        <v>157</v>
      </c>
      <c r="D190" s="64">
        <v>16</v>
      </c>
      <c r="E190" s="68" t="s">
        <v>18</v>
      </c>
      <c r="F190" s="53"/>
      <c r="G190" s="53"/>
      <c r="H190" s="53"/>
      <c r="I190" s="25">
        <f t="shared" si="21"/>
        <v>0</v>
      </c>
      <c r="J190" s="25">
        <f t="shared" si="22"/>
        <v>0</v>
      </c>
      <c r="K190" s="25">
        <f t="shared" si="23"/>
        <v>0</v>
      </c>
    </row>
    <row r="191" spans="1:11" ht="15">
      <c r="A191" s="75" t="s">
        <v>217</v>
      </c>
      <c r="B191" s="53">
        <v>35</v>
      </c>
      <c r="C191" s="69" t="s">
        <v>158</v>
      </c>
      <c r="D191" s="64">
        <v>16</v>
      </c>
      <c r="E191" s="68" t="s">
        <v>18</v>
      </c>
      <c r="F191" s="53"/>
      <c r="G191" s="53"/>
      <c r="H191" s="53"/>
      <c r="I191" s="25">
        <f t="shared" si="21"/>
        <v>0</v>
      </c>
      <c r="J191" s="25">
        <f t="shared" si="22"/>
        <v>0</v>
      </c>
      <c r="K191" s="25">
        <f t="shared" si="23"/>
        <v>0</v>
      </c>
    </row>
    <row r="192" spans="1:11" ht="15">
      <c r="A192" s="75" t="s">
        <v>217</v>
      </c>
      <c r="B192" s="53">
        <v>36</v>
      </c>
      <c r="C192" s="69" t="s">
        <v>159</v>
      </c>
      <c r="D192" s="64">
        <v>25</v>
      </c>
      <c r="E192" s="68" t="s">
        <v>127</v>
      </c>
      <c r="F192" s="53"/>
      <c r="G192" s="53"/>
      <c r="H192" s="53"/>
      <c r="I192" s="25">
        <f t="shared" si="21"/>
        <v>0</v>
      </c>
      <c r="J192" s="25">
        <f t="shared" si="22"/>
        <v>0</v>
      </c>
      <c r="K192" s="25">
        <f t="shared" si="23"/>
        <v>0</v>
      </c>
    </row>
    <row r="193" spans="1:11" ht="15">
      <c r="A193" s="75" t="s">
        <v>217</v>
      </c>
      <c r="B193" s="53">
        <v>37</v>
      </c>
      <c r="C193" s="69" t="s">
        <v>160</v>
      </c>
      <c r="D193" s="64">
        <v>8</v>
      </c>
      <c r="E193" s="68" t="s">
        <v>18</v>
      </c>
      <c r="F193" s="53"/>
      <c r="G193" s="53"/>
      <c r="H193" s="53"/>
      <c r="I193" s="25">
        <f t="shared" si="21"/>
        <v>0</v>
      </c>
      <c r="J193" s="25">
        <f t="shared" si="22"/>
        <v>0</v>
      </c>
      <c r="K193" s="25">
        <f t="shared" si="23"/>
        <v>0</v>
      </c>
    </row>
    <row r="194" spans="1:11" ht="15">
      <c r="A194" s="75" t="s">
        <v>217</v>
      </c>
      <c r="B194" s="53">
        <v>38</v>
      </c>
      <c r="C194" s="69" t="s">
        <v>161</v>
      </c>
      <c r="D194" s="64">
        <v>1</v>
      </c>
      <c r="E194" s="68" t="s">
        <v>18</v>
      </c>
      <c r="F194" s="53"/>
      <c r="G194" s="53"/>
      <c r="H194" s="53"/>
      <c r="I194" s="25">
        <f t="shared" si="21"/>
        <v>0</v>
      </c>
      <c r="J194" s="25">
        <f t="shared" si="22"/>
        <v>0</v>
      </c>
      <c r="K194" s="25">
        <f t="shared" si="23"/>
        <v>0</v>
      </c>
    </row>
    <row r="195" spans="1:11" ht="15">
      <c r="A195" s="75" t="s">
        <v>217</v>
      </c>
      <c r="B195" s="53">
        <v>39</v>
      </c>
      <c r="C195" s="69" t="s">
        <v>162</v>
      </c>
      <c r="D195" s="64">
        <v>2</v>
      </c>
      <c r="E195" s="68" t="s">
        <v>18</v>
      </c>
      <c r="F195" s="53"/>
      <c r="G195" s="53"/>
      <c r="H195" s="53"/>
      <c r="I195" s="25">
        <f t="shared" si="21"/>
        <v>0</v>
      </c>
      <c r="J195" s="25">
        <f t="shared" si="22"/>
        <v>0</v>
      </c>
      <c r="K195" s="25">
        <f t="shared" si="23"/>
        <v>0</v>
      </c>
    </row>
    <row r="196" spans="1:11" ht="15">
      <c r="A196" s="75" t="s">
        <v>217</v>
      </c>
      <c r="B196" s="53">
        <v>40</v>
      </c>
      <c r="C196" s="69" t="s">
        <v>163</v>
      </c>
      <c r="D196" s="64">
        <v>1</v>
      </c>
      <c r="E196" s="68" t="s">
        <v>18</v>
      </c>
      <c r="F196" s="53"/>
      <c r="G196" s="53"/>
      <c r="H196" s="53"/>
      <c r="I196" s="25">
        <f t="shared" si="21"/>
        <v>0</v>
      </c>
      <c r="J196" s="25">
        <f t="shared" si="22"/>
        <v>0</v>
      </c>
      <c r="K196" s="25">
        <f t="shared" si="23"/>
        <v>0</v>
      </c>
    </row>
    <row r="197" spans="1:11" ht="15">
      <c r="A197" s="75" t="s">
        <v>217</v>
      </c>
      <c r="B197" s="53">
        <v>41</v>
      </c>
      <c r="C197" s="69" t="s">
        <v>164</v>
      </c>
      <c r="D197" s="64">
        <v>57</v>
      </c>
      <c r="E197" s="68" t="s">
        <v>18</v>
      </c>
      <c r="F197" s="53"/>
      <c r="G197" s="53"/>
      <c r="H197" s="53"/>
      <c r="I197" s="25">
        <f t="shared" si="21"/>
        <v>0</v>
      </c>
      <c r="J197" s="25">
        <f t="shared" si="22"/>
        <v>0</v>
      </c>
      <c r="K197" s="25">
        <f t="shared" si="23"/>
        <v>0</v>
      </c>
    </row>
    <row r="198" spans="1:11" ht="15">
      <c r="A198" s="75" t="s">
        <v>217</v>
      </c>
      <c r="B198" s="53">
        <v>42</v>
      </c>
      <c r="C198" s="69" t="s">
        <v>165</v>
      </c>
      <c r="D198" s="64">
        <v>60</v>
      </c>
      <c r="E198" s="68" t="s">
        <v>18</v>
      </c>
      <c r="F198" s="53"/>
      <c r="G198" s="53"/>
      <c r="H198" s="53"/>
      <c r="I198" s="25">
        <f t="shared" si="21"/>
        <v>0</v>
      </c>
      <c r="J198" s="25">
        <f t="shared" si="22"/>
        <v>0</v>
      </c>
      <c r="K198" s="25">
        <f t="shared" si="23"/>
        <v>0</v>
      </c>
    </row>
    <row r="199" spans="1:11" ht="15">
      <c r="A199" s="75" t="s">
        <v>217</v>
      </c>
      <c r="B199" s="53">
        <v>43</v>
      </c>
      <c r="C199" s="69" t="s">
        <v>166</v>
      </c>
      <c r="D199" s="64">
        <v>30</v>
      </c>
      <c r="E199" s="68" t="s">
        <v>18</v>
      </c>
      <c r="F199" s="53"/>
      <c r="G199" s="53"/>
      <c r="H199" s="53"/>
      <c r="I199" s="25">
        <f t="shared" si="21"/>
        <v>0</v>
      </c>
      <c r="J199" s="25">
        <f t="shared" si="22"/>
        <v>0</v>
      </c>
      <c r="K199" s="25">
        <f t="shared" si="23"/>
        <v>0</v>
      </c>
    </row>
    <row r="200" spans="1:11" ht="15">
      <c r="A200" s="75" t="s">
        <v>217</v>
      </c>
      <c r="B200" s="53">
        <v>44</v>
      </c>
      <c r="C200" s="69" t="s">
        <v>167</v>
      </c>
      <c r="D200" s="64">
        <v>3</v>
      </c>
      <c r="E200" s="68" t="s">
        <v>168</v>
      </c>
      <c r="F200" s="53"/>
      <c r="G200" s="53"/>
      <c r="H200" s="53"/>
      <c r="I200" s="25">
        <f t="shared" si="21"/>
        <v>0</v>
      </c>
      <c r="J200" s="25">
        <f t="shared" si="22"/>
        <v>0</v>
      </c>
      <c r="K200" s="25">
        <f t="shared" si="23"/>
        <v>0</v>
      </c>
    </row>
    <row r="201" spans="1:11" ht="15">
      <c r="A201" s="75" t="s">
        <v>217</v>
      </c>
      <c r="B201" s="53">
        <v>45</v>
      </c>
      <c r="C201" s="72" t="s">
        <v>169</v>
      </c>
      <c r="D201" s="66">
        <v>10</v>
      </c>
      <c r="E201" s="71" t="s">
        <v>18</v>
      </c>
      <c r="F201" s="53"/>
      <c r="G201" s="53"/>
      <c r="H201" s="53"/>
      <c r="I201" s="25">
        <f t="shared" si="21"/>
        <v>0</v>
      </c>
      <c r="J201" s="25">
        <f t="shared" si="22"/>
        <v>0</v>
      </c>
      <c r="K201" s="25">
        <f t="shared" si="23"/>
        <v>0</v>
      </c>
    </row>
    <row r="202" spans="1:11" ht="15">
      <c r="A202" s="75" t="s">
        <v>217</v>
      </c>
      <c r="B202" s="53">
        <v>46</v>
      </c>
      <c r="C202" s="69" t="s">
        <v>170</v>
      </c>
      <c r="D202" s="64">
        <v>10</v>
      </c>
      <c r="E202" s="68" t="s">
        <v>18</v>
      </c>
      <c r="F202" s="53"/>
      <c r="G202" s="53"/>
      <c r="H202" s="53"/>
      <c r="I202" s="25">
        <f t="shared" si="21"/>
        <v>0</v>
      </c>
      <c r="J202" s="25">
        <f t="shared" si="22"/>
        <v>0</v>
      </c>
      <c r="K202" s="25">
        <f t="shared" si="23"/>
        <v>0</v>
      </c>
    </row>
    <row r="203" spans="1:11" ht="15">
      <c r="A203" s="75" t="s">
        <v>217</v>
      </c>
      <c r="B203" s="53">
        <v>47</v>
      </c>
      <c r="C203" s="69" t="s">
        <v>171</v>
      </c>
      <c r="D203" s="64">
        <v>1</v>
      </c>
      <c r="E203" s="68" t="s">
        <v>18</v>
      </c>
      <c r="F203" s="53"/>
      <c r="G203" s="53"/>
      <c r="H203" s="53"/>
      <c r="I203" s="25">
        <f t="shared" si="21"/>
        <v>0</v>
      </c>
      <c r="J203" s="25">
        <f t="shared" si="22"/>
        <v>0</v>
      </c>
      <c r="K203" s="25">
        <f t="shared" si="23"/>
        <v>0</v>
      </c>
    </row>
    <row r="204" spans="1:11" ht="15">
      <c r="A204" s="75" t="s">
        <v>217</v>
      </c>
      <c r="B204" s="53">
        <v>48</v>
      </c>
      <c r="C204" s="69" t="s">
        <v>229</v>
      </c>
      <c r="D204" s="64">
        <v>90</v>
      </c>
      <c r="E204" s="68" t="s">
        <v>127</v>
      </c>
      <c r="F204" s="53"/>
      <c r="G204" s="53"/>
      <c r="H204" s="53"/>
      <c r="I204" s="25">
        <f>SUM(H204*D204)</f>
        <v>0</v>
      </c>
      <c r="J204" s="25">
        <f>SUM(H204*1.21)</f>
        <v>0</v>
      </c>
      <c r="K204" s="25">
        <f>SUM(J204*D204)</f>
        <v>0</v>
      </c>
    </row>
    <row r="205" spans="1:11" ht="15">
      <c r="A205" s="75" t="s">
        <v>217</v>
      </c>
      <c r="B205" s="53">
        <v>49</v>
      </c>
      <c r="C205" s="69" t="s">
        <v>172</v>
      </c>
      <c r="D205" s="64">
        <v>31</v>
      </c>
      <c r="E205" s="68" t="s">
        <v>18</v>
      </c>
      <c r="F205" s="53"/>
      <c r="G205" s="53"/>
      <c r="H205" s="53"/>
      <c r="I205" s="25">
        <f t="shared" si="21"/>
        <v>0</v>
      </c>
      <c r="J205" s="25">
        <f t="shared" si="22"/>
        <v>0</v>
      </c>
      <c r="K205" s="25">
        <f t="shared" si="23"/>
        <v>0</v>
      </c>
    </row>
    <row r="206" spans="1:11" ht="15">
      <c r="A206" s="75" t="s">
        <v>217</v>
      </c>
      <c r="B206" s="53">
        <v>50</v>
      </c>
      <c r="C206" s="69" t="s">
        <v>173</v>
      </c>
      <c r="D206" s="64">
        <v>30</v>
      </c>
      <c r="E206" s="68" t="s">
        <v>127</v>
      </c>
      <c r="F206" s="53"/>
      <c r="G206" s="53"/>
      <c r="H206" s="53"/>
      <c r="I206" s="25">
        <f t="shared" si="21"/>
        <v>0</v>
      </c>
      <c r="J206" s="25">
        <f t="shared" si="22"/>
        <v>0</v>
      </c>
      <c r="K206" s="25">
        <f t="shared" si="23"/>
        <v>0</v>
      </c>
    </row>
    <row r="207" spans="1:11" ht="15">
      <c r="A207" s="75" t="s">
        <v>217</v>
      </c>
      <c r="B207" s="53">
        <v>51</v>
      </c>
      <c r="C207" s="69" t="s">
        <v>174</v>
      </c>
      <c r="D207" s="64">
        <v>30</v>
      </c>
      <c r="E207" s="68" t="s">
        <v>127</v>
      </c>
      <c r="F207" s="53"/>
      <c r="G207" s="53"/>
      <c r="H207" s="53"/>
      <c r="I207" s="25">
        <f t="shared" si="21"/>
        <v>0</v>
      </c>
      <c r="J207" s="25">
        <f t="shared" si="22"/>
        <v>0</v>
      </c>
      <c r="K207" s="25">
        <f t="shared" si="23"/>
        <v>0</v>
      </c>
    </row>
    <row r="208" spans="1:11" ht="15">
      <c r="A208" s="75" t="s">
        <v>217</v>
      </c>
      <c r="B208" s="53">
        <v>52</v>
      </c>
      <c r="C208" s="69" t="s">
        <v>175</v>
      </c>
      <c r="D208" s="64">
        <v>1</v>
      </c>
      <c r="E208" s="68" t="s">
        <v>18</v>
      </c>
      <c r="F208" s="53"/>
      <c r="G208" s="53"/>
      <c r="H208" s="53"/>
      <c r="I208" s="25">
        <f t="shared" si="21"/>
        <v>0</v>
      </c>
      <c r="J208" s="25">
        <f t="shared" si="22"/>
        <v>0</v>
      </c>
      <c r="K208" s="25">
        <f t="shared" si="23"/>
        <v>0</v>
      </c>
    </row>
    <row r="209" spans="1:11" ht="15">
      <c r="A209" s="75" t="s">
        <v>217</v>
      </c>
      <c r="B209" s="53">
        <v>53</v>
      </c>
      <c r="C209" s="69" t="s">
        <v>176</v>
      </c>
      <c r="D209" s="64">
        <v>31</v>
      </c>
      <c r="E209" s="68" t="s">
        <v>18</v>
      </c>
      <c r="F209" s="53"/>
      <c r="G209" s="53"/>
      <c r="H209" s="53"/>
      <c r="I209" s="25">
        <f t="shared" si="21"/>
        <v>0</v>
      </c>
      <c r="J209" s="25">
        <f t="shared" si="22"/>
        <v>0</v>
      </c>
      <c r="K209" s="25">
        <f t="shared" si="23"/>
        <v>0</v>
      </c>
    </row>
    <row r="210" spans="1:11" ht="15">
      <c r="A210" s="75" t="s">
        <v>217</v>
      </c>
      <c r="B210" s="53">
        <v>54</v>
      </c>
      <c r="C210" s="72" t="s">
        <v>177</v>
      </c>
      <c r="D210" s="66">
        <v>1</v>
      </c>
      <c r="E210" s="71" t="s">
        <v>18</v>
      </c>
      <c r="F210" s="53"/>
      <c r="G210" s="53"/>
      <c r="H210" s="53"/>
      <c r="I210" s="25">
        <f t="shared" si="21"/>
        <v>0</v>
      </c>
      <c r="J210" s="25">
        <f t="shared" si="22"/>
        <v>0</v>
      </c>
      <c r="K210" s="25">
        <f t="shared" si="23"/>
        <v>0</v>
      </c>
    </row>
    <row r="211" spans="1:11" ht="15">
      <c r="A211" s="75" t="s">
        <v>217</v>
      </c>
      <c r="B211" s="53">
        <v>55</v>
      </c>
      <c r="C211" s="72" t="s">
        <v>178</v>
      </c>
      <c r="D211" s="66">
        <v>1</v>
      </c>
      <c r="E211" s="71" t="s">
        <v>18</v>
      </c>
      <c r="F211" s="53"/>
      <c r="G211" s="53"/>
      <c r="H211" s="53"/>
      <c r="I211" s="25">
        <f t="shared" si="21"/>
        <v>0</v>
      </c>
      <c r="J211" s="25">
        <f t="shared" si="22"/>
        <v>0</v>
      </c>
      <c r="K211" s="25">
        <f t="shared" si="23"/>
        <v>0</v>
      </c>
    </row>
    <row r="212" spans="1:11" ht="15">
      <c r="A212" s="75" t="s">
        <v>217</v>
      </c>
      <c r="B212" s="53">
        <v>56</v>
      </c>
      <c r="C212" s="72" t="s">
        <v>179</v>
      </c>
      <c r="D212" s="66">
        <v>1</v>
      </c>
      <c r="E212" s="71" t="s">
        <v>18</v>
      </c>
      <c r="F212" s="53"/>
      <c r="G212" s="53"/>
      <c r="H212" s="53"/>
      <c r="I212" s="25">
        <f t="shared" si="21"/>
        <v>0</v>
      </c>
      <c r="J212" s="25">
        <f t="shared" si="22"/>
        <v>0</v>
      </c>
      <c r="K212" s="25">
        <f t="shared" si="23"/>
        <v>0</v>
      </c>
    </row>
    <row r="213" spans="1:11" ht="15">
      <c r="A213" s="75" t="s">
        <v>217</v>
      </c>
      <c r="B213" s="53">
        <v>57</v>
      </c>
      <c r="C213" s="72" t="s">
        <v>180</v>
      </c>
      <c r="D213" s="66">
        <v>6</v>
      </c>
      <c r="E213" s="71" t="s">
        <v>18</v>
      </c>
      <c r="F213" s="53"/>
      <c r="G213" s="53"/>
      <c r="H213" s="53"/>
      <c r="I213" s="25">
        <f t="shared" si="21"/>
        <v>0</v>
      </c>
      <c r="J213" s="25">
        <f t="shared" si="22"/>
        <v>0</v>
      </c>
      <c r="K213" s="25">
        <f t="shared" si="23"/>
        <v>0</v>
      </c>
    </row>
    <row r="214" spans="1:11" ht="15">
      <c r="A214" s="75" t="s">
        <v>217</v>
      </c>
      <c r="B214" s="53">
        <v>58</v>
      </c>
      <c r="C214" s="72" t="s">
        <v>181</v>
      </c>
      <c r="D214" s="66">
        <v>1</v>
      </c>
      <c r="E214" s="71" t="s">
        <v>18</v>
      </c>
      <c r="F214" s="53"/>
      <c r="G214" s="53"/>
      <c r="H214" s="53"/>
      <c r="I214" s="25">
        <f t="shared" si="21"/>
        <v>0</v>
      </c>
      <c r="J214" s="25">
        <f t="shared" si="22"/>
        <v>0</v>
      </c>
      <c r="K214" s="25">
        <f t="shared" si="23"/>
        <v>0</v>
      </c>
    </row>
    <row r="215" spans="1:11" ht="15">
      <c r="A215" s="75" t="s">
        <v>217</v>
      </c>
      <c r="B215" s="53">
        <v>59</v>
      </c>
      <c r="C215" s="72" t="s">
        <v>182</v>
      </c>
      <c r="D215" s="66">
        <v>1</v>
      </c>
      <c r="E215" s="71" t="s">
        <v>18</v>
      </c>
      <c r="F215" s="53"/>
      <c r="G215" s="53"/>
      <c r="H215" s="53"/>
      <c r="I215" s="25">
        <f t="shared" si="21"/>
        <v>0</v>
      </c>
      <c r="J215" s="25">
        <f t="shared" si="22"/>
        <v>0</v>
      </c>
      <c r="K215" s="25">
        <f t="shared" si="23"/>
        <v>0</v>
      </c>
    </row>
    <row r="216" spans="1:11" ht="15">
      <c r="A216" s="75" t="s">
        <v>217</v>
      </c>
      <c r="B216" s="53">
        <v>60</v>
      </c>
      <c r="C216" s="69" t="s">
        <v>183</v>
      </c>
      <c r="D216" s="64">
        <v>1</v>
      </c>
      <c r="E216" s="68" t="s">
        <v>184</v>
      </c>
      <c r="F216" s="53"/>
      <c r="G216" s="53"/>
      <c r="H216" s="53"/>
      <c r="I216" s="25">
        <f t="shared" si="21"/>
        <v>0</v>
      </c>
      <c r="J216" s="25">
        <f t="shared" si="22"/>
        <v>0</v>
      </c>
      <c r="K216" s="25">
        <f t="shared" si="23"/>
        <v>0</v>
      </c>
    </row>
    <row r="217" spans="1:11" ht="15">
      <c r="A217" s="75" t="s">
        <v>217</v>
      </c>
      <c r="B217" s="54"/>
      <c r="C217" s="57" t="s">
        <v>186</v>
      </c>
      <c r="D217" s="58"/>
      <c r="E217" s="58"/>
      <c r="F217" s="57"/>
      <c r="G217" s="57"/>
      <c r="H217" s="57"/>
      <c r="I217" s="61">
        <f>SUM(I186:I216)</f>
        <v>0</v>
      </c>
      <c r="J217" s="57"/>
      <c r="K217" s="61">
        <f>SUM(K186:K216)</f>
        <v>0</v>
      </c>
    </row>
    <row r="218" spans="1:11" ht="15">
      <c r="A218" s="51"/>
      <c r="C218" s="52"/>
      <c r="D218" s="62"/>
      <c r="E218" s="62"/>
      <c r="F218" s="52"/>
      <c r="G218" s="52"/>
      <c r="H218" s="52"/>
      <c r="I218" s="52"/>
      <c r="J218" s="52"/>
      <c r="K218" s="52"/>
    </row>
    <row r="219" spans="1:11" ht="15">
      <c r="A219" s="51"/>
      <c r="C219" s="76" t="s">
        <v>221</v>
      </c>
      <c r="D219" s="77"/>
      <c r="E219" s="77"/>
      <c r="F219" s="76"/>
      <c r="G219" s="76"/>
      <c r="H219" s="76"/>
      <c r="I219" s="78">
        <f>SUM(I181,I217)</f>
        <v>0</v>
      </c>
      <c r="J219" s="78"/>
      <c r="K219" s="78">
        <f>SUM(K181,K217)</f>
        <v>0</v>
      </c>
    </row>
    <row r="220" spans="1:11" ht="15">
      <c r="A220" s="51"/>
      <c r="C220" s="76"/>
      <c r="D220" s="77"/>
      <c r="E220" s="77"/>
      <c r="F220" s="76"/>
      <c r="G220" s="87" t="s">
        <v>220</v>
      </c>
      <c r="H220" s="88"/>
      <c r="I220" s="88"/>
      <c r="J220" s="88"/>
      <c r="K220" s="88"/>
    </row>
    <row r="221" spans="1:11" ht="15">
      <c r="A221" s="51"/>
      <c r="C221" s="52"/>
      <c r="D221" s="62"/>
      <c r="E221" s="62"/>
      <c r="F221" s="52"/>
      <c r="G221" s="52"/>
      <c r="H221" s="52"/>
      <c r="I221" s="52"/>
      <c r="J221" s="52"/>
      <c r="K221" s="52"/>
    </row>
    <row r="222" spans="1:11" ht="15">
      <c r="A222" s="51"/>
      <c r="C222" t="s">
        <v>115</v>
      </c>
      <c r="D222"/>
      <c r="E222"/>
      <c r="F222"/>
      <c r="G222"/>
      <c r="H222"/>
      <c r="I222"/>
      <c r="J222"/>
      <c r="K222" s="52"/>
    </row>
    <row r="223" spans="1:11" ht="15">
      <c r="A223" s="51"/>
      <c r="C223" s="38" t="s">
        <v>80</v>
      </c>
      <c r="D223"/>
      <c r="E223"/>
      <c r="F223"/>
      <c r="G223"/>
      <c r="H223"/>
      <c r="I223"/>
      <c r="J223"/>
      <c r="K223" s="52"/>
    </row>
    <row r="224" spans="1:11" ht="15">
      <c r="A224" s="51"/>
      <c r="C224"/>
      <c r="D224"/>
      <c r="E224"/>
      <c r="F224"/>
      <c r="G224"/>
      <c r="H224"/>
      <c r="I224"/>
      <c r="J224"/>
      <c r="K224" s="52"/>
    </row>
    <row r="225" spans="1:11" ht="15.75">
      <c r="A225" s="51"/>
      <c r="C225" s="39" t="s">
        <v>81</v>
      </c>
      <c r="D225"/>
      <c r="E225"/>
      <c r="F225"/>
      <c r="G225"/>
      <c r="H225"/>
      <c r="I225"/>
      <c r="J225"/>
      <c r="K225" s="52"/>
    </row>
    <row r="226" spans="1:11" ht="15.75">
      <c r="A226" s="51"/>
      <c r="C226" s="39"/>
      <c r="D226"/>
      <c r="E226"/>
      <c r="F226"/>
      <c r="G226"/>
      <c r="H226"/>
      <c r="I226"/>
      <c r="J226"/>
      <c r="K226" s="52"/>
    </row>
    <row r="227" spans="1:11" ht="15.75">
      <c r="A227" s="51"/>
      <c r="C227" s="39"/>
      <c r="D227"/>
      <c r="E227"/>
      <c r="F227"/>
      <c r="G227"/>
      <c r="H227"/>
      <c r="I227"/>
      <c r="J227"/>
      <c r="K227" s="52"/>
    </row>
    <row r="228" spans="1:11" ht="15.75">
      <c r="A228" s="51"/>
      <c r="C228" s="40" t="s">
        <v>83</v>
      </c>
      <c r="D228"/>
      <c r="E228"/>
      <c r="F228" s="40"/>
      <c r="G228"/>
      <c r="H228"/>
      <c r="I228"/>
      <c r="J228"/>
      <c r="K228" s="52"/>
    </row>
    <row r="229" spans="1:11" ht="46.5" customHeight="1">
      <c r="A229" s="51"/>
      <c r="D229"/>
      <c r="E229"/>
      <c r="F229" s="41" t="s">
        <v>84</v>
      </c>
      <c r="G229"/>
      <c r="H229"/>
      <c r="I229"/>
      <c r="J229"/>
      <c r="K229" s="52"/>
    </row>
    <row r="230" spans="1:11" ht="60">
      <c r="A230" s="51"/>
      <c r="C230" s="41"/>
      <c r="D230"/>
      <c r="E230"/>
      <c r="F230" s="18" t="s">
        <v>82</v>
      </c>
      <c r="G230"/>
      <c r="H230"/>
      <c r="I230"/>
      <c r="J230"/>
      <c r="K230" s="52"/>
    </row>
    <row r="231" spans="1:11" ht="15">
      <c r="A231" s="51"/>
      <c r="C231"/>
      <c r="D231"/>
      <c r="E231"/>
      <c r="F231"/>
      <c r="G231"/>
      <c r="H231"/>
      <c r="I231"/>
      <c r="J231"/>
      <c r="K231" s="52"/>
    </row>
    <row r="232" spans="1:11" ht="15">
      <c r="A232" s="51"/>
      <c r="C232" s="52"/>
      <c r="D232" s="62"/>
      <c r="E232" s="62"/>
      <c r="F232" s="52"/>
      <c r="G232" s="52"/>
      <c r="H232" s="52"/>
      <c r="I232" s="52"/>
      <c r="J232" s="52"/>
      <c r="K232" s="52"/>
    </row>
    <row r="233" spans="1:11" ht="15">
      <c r="A233" s="51"/>
      <c r="C233" s="52"/>
      <c r="D233" s="62"/>
      <c r="E233" s="62"/>
      <c r="F233" s="52"/>
      <c r="G233" s="52"/>
      <c r="H233" s="52"/>
      <c r="I233" s="52"/>
      <c r="J233" s="52"/>
      <c r="K233" s="52"/>
    </row>
    <row r="234" spans="1:11" ht="15">
      <c r="A234" s="51"/>
      <c r="C234" s="52"/>
      <c r="D234" s="62"/>
      <c r="E234" s="62"/>
      <c r="F234" s="52"/>
      <c r="G234" s="52"/>
      <c r="H234" s="52"/>
      <c r="I234" s="52"/>
      <c r="J234" s="52"/>
      <c r="K234" s="52"/>
    </row>
    <row r="235" spans="1:11" ht="15">
      <c r="A235" s="51"/>
      <c r="C235" s="52"/>
      <c r="D235" s="62"/>
      <c r="E235" s="62"/>
      <c r="F235" s="52"/>
      <c r="G235" s="52"/>
      <c r="H235" s="52"/>
      <c r="I235" s="52"/>
      <c r="J235" s="52"/>
      <c r="K235" s="52"/>
    </row>
    <row r="236" spans="1:11" ht="15">
      <c r="A236" s="51"/>
      <c r="C236" s="52"/>
      <c r="D236" s="62"/>
      <c r="E236" s="62"/>
      <c r="F236" s="52"/>
      <c r="G236" s="52"/>
      <c r="H236" s="52"/>
      <c r="I236" s="52"/>
      <c r="J236" s="52"/>
      <c r="K236" s="52"/>
    </row>
    <row r="237" spans="1:11" ht="15">
      <c r="A237" s="51"/>
      <c r="C237" s="52"/>
      <c r="D237" s="62"/>
      <c r="E237" s="62"/>
      <c r="F237" s="52"/>
      <c r="G237" s="52"/>
      <c r="H237" s="52"/>
      <c r="I237" s="52"/>
      <c r="J237" s="52"/>
      <c r="K237" s="52"/>
    </row>
    <row r="238" spans="1:11" ht="15">
      <c r="A238" s="51"/>
      <c r="C238" s="52"/>
      <c r="D238" s="62"/>
      <c r="E238" s="62"/>
      <c r="F238" s="52"/>
      <c r="G238" s="52"/>
      <c r="H238" s="52"/>
      <c r="I238" s="52"/>
      <c r="J238" s="52"/>
      <c r="K238" s="52"/>
    </row>
    <row r="239" spans="1:11" ht="15">
      <c r="A239" s="51"/>
      <c r="C239" s="52"/>
      <c r="D239" s="62"/>
      <c r="E239" s="62"/>
      <c r="F239" s="52"/>
      <c r="G239" s="52"/>
      <c r="H239" s="52"/>
      <c r="I239" s="52"/>
      <c r="J239" s="52"/>
      <c r="K239" s="52"/>
    </row>
    <row r="240" spans="1:11" ht="15">
      <c r="A240" s="51"/>
      <c r="C240" s="52"/>
      <c r="D240" s="62"/>
      <c r="E240" s="62"/>
      <c r="F240" s="52"/>
      <c r="G240" s="52"/>
      <c r="H240" s="52"/>
      <c r="I240" s="52"/>
      <c r="J240" s="52"/>
      <c r="K240" s="52"/>
    </row>
    <row r="241" spans="1:11" ht="15">
      <c r="A241" s="51"/>
      <c r="C241" s="52"/>
      <c r="D241" s="62"/>
      <c r="E241" s="62"/>
      <c r="F241" s="52"/>
      <c r="G241" s="52"/>
      <c r="H241" s="52"/>
      <c r="I241" s="52"/>
      <c r="J241" s="52"/>
      <c r="K241" s="52"/>
    </row>
    <row r="242" spans="1:11" ht="15">
      <c r="A242" s="51"/>
      <c r="C242" s="52"/>
      <c r="D242" s="62"/>
      <c r="E242" s="62"/>
      <c r="F242" s="52"/>
      <c r="G242" s="52"/>
      <c r="H242" s="52"/>
      <c r="I242" s="52"/>
      <c r="J242" s="52"/>
      <c r="K242" s="52"/>
    </row>
    <row r="243" spans="1:11" ht="15">
      <c r="A243" s="51"/>
      <c r="C243" s="52"/>
      <c r="D243" s="62"/>
      <c r="E243" s="62"/>
      <c r="F243" s="52"/>
      <c r="G243" s="52"/>
      <c r="H243" s="52"/>
      <c r="I243" s="52"/>
      <c r="J243" s="52"/>
      <c r="K243" s="52"/>
    </row>
    <row r="244" spans="1:11" ht="15">
      <c r="A244" s="51"/>
      <c r="C244" s="52"/>
      <c r="D244" s="62"/>
      <c r="E244" s="62"/>
      <c r="F244" s="52"/>
      <c r="G244" s="52"/>
      <c r="H244" s="52"/>
      <c r="I244" s="52"/>
      <c r="J244" s="52"/>
      <c r="K244" s="52"/>
    </row>
    <row r="245" spans="1:11" ht="15">
      <c r="A245" s="51"/>
      <c r="C245" s="52"/>
      <c r="D245" s="62"/>
      <c r="E245" s="62"/>
      <c r="F245" s="52"/>
      <c r="G245" s="52"/>
      <c r="H245" s="52"/>
      <c r="I245" s="52"/>
      <c r="J245" s="52"/>
      <c r="K245" s="52"/>
    </row>
    <row r="246" spans="1:11" ht="15">
      <c r="A246" s="51"/>
      <c r="C246" s="52"/>
      <c r="D246" s="62"/>
      <c r="E246" s="62"/>
      <c r="F246" s="52"/>
      <c r="G246" s="52"/>
      <c r="H246" s="52"/>
      <c r="I246" s="52"/>
      <c r="J246" s="52"/>
      <c r="K246" s="52"/>
    </row>
    <row r="247" spans="1:11" ht="15">
      <c r="A247" s="51"/>
      <c r="C247" s="52"/>
      <c r="D247" s="62"/>
      <c r="E247" s="62"/>
      <c r="F247" s="52"/>
      <c r="G247" s="52"/>
      <c r="H247" s="52"/>
      <c r="I247" s="52"/>
      <c r="J247" s="52"/>
      <c r="K247" s="52"/>
    </row>
    <row r="248" spans="1:11" ht="15">
      <c r="A248" s="51"/>
      <c r="C248" s="52"/>
      <c r="D248" s="62"/>
      <c r="E248" s="62"/>
      <c r="F248" s="52"/>
      <c r="G248" s="52"/>
      <c r="H248" s="52"/>
      <c r="I248" s="52"/>
      <c r="J248" s="52"/>
      <c r="K248" s="52"/>
    </row>
    <row r="249" spans="1:11" ht="15">
      <c r="A249" s="51"/>
      <c r="C249" s="52"/>
      <c r="D249" s="62"/>
      <c r="E249" s="62"/>
      <c r="F249" s="52"/>
      <c r="G249" s="52"/>
      <c r="H249" s="52"/>
      <c r="I249" s="52"/>
      <c r="J249" s="52"/>
      <c r="K249" s="52"/>
    </row>
    <row r="250" spans="1:11" ht="15">
      <c r="A250" s="51"/>
      <c r="C250" s="52"/>
      <c r="D250" s="62"/>
      <c r="E250" s="62"/>
      <c r="F250" s="52"/>
      <c r="G250" s="52"/>
      <c r="H250" s="52"/>
      <c r="I250" s="52"/>
      <c r="J250" s="52"/>
      <c r="K250" s="52"/>
    </row>
    <row r="251" spans="1:11" ht="15">
      <c r="A251" s="51"/>
      <c r="C251" s="52"/>
      <c r="D251" s="62"/>
      <c r="E251" s="62"/>
      <c r="F251" s="52"/>
      <c r="G251" s="52"/>
      <c r="H251" s="52"/>
      <c r="I251" s="52"/>
      <c r="J251" s="52"/>
      <c r="K251" s="52"/>
    </row>
    <row r="252" spans="1:11" ht="15">
      <c r="A252" s="51"/>
      <c r="C252" s="52"/>
      <c r="D252" s="62"/>
      <c r="E252" s="62"/>
      <c r="F252" s="52"/>
      <c r="G252" s="52"/>
      <c r="H252" s="52"/>
      <c r="I252" s="52"/>
      <c r="J252" s="52"/>
      <c r="K252" s="52"/>
    </row>
    <row r="253" spans="1:11" ht="15">
      <c r="A253" s="51"/>
      <c r="C253" s="52"/>
      <c r="D253" s="62"/>
      <c r="E253" s="62"/>
      <c r="F253" s="52"/>
      <c r="G253" s="52"/>
      <c r="H253" s="52"/>
      <c r="I253" s="52"/>
      <c r="J253" s="52"/>
      <c r="K253" s="52"/>
    </row>
    <row r="254" spans="1:11" ht="15">
      <c r="A254" s="51"/>
      <c r="C254" s="52"/>
      <c r="D254" s="62"/>
      <c r="E254" s="62"/>
      <c r="F254" s="52"/>
      <c r="G254" s="52"/>
      <c r="H254" s="52"/>
      <c r="I254" s="52"/>
      <c r="J254" s="52"/>
      <c r="K254" s="52"/>
    </row>
    <row r="255" spans="1:11" ht="15">
      <c r="A255" s="51"/>
      <c r="C255" s="52"/>
      <c r="D255" s="62"/>
      <c r="E255" s="62"/>
      <c r="F255" s="52"/>
      <c r="G255" s="52"/>
      <c r="H255" s="52"/>
      <c r="I255" s="52"/>
      <c r="J255" s="52"/>
      <c r="K255" s="52"/>
    </row>
    <row r="256" spans="1:11" ht="15">
      <c r="A256" s="51"/>
      <c r="C256" s="52"/>
      <c r="D256" s="62"/>
      <c r="E256" s="62"/>
      <c r="F256" s="52"/>
      <c r="G256" s="52"/>
      <c r="H256" s="52"/>
      <c r="I256" s="52"/>
      <c r="J256" s="52"/>
      <c r="K256" s="52"/>
    </row>
    <row r="257" spans="1:11" ht="15">
      <c r="A257" s="51"/>
      <c r="C257" s="52"/>
      <c r="D257" s="62"/>
      <c r="E257" s="62"/>
      <c r="F257" s="52"/>
      <c r="G257" s="52"/>
      <c r="H257" s="52"/>
      <c r="I257" s="52"/>
      <c r="J257" s="52"/>
      <c r="K257" s="52"/>
    </row>
    <row r="258" spans="1:11" ht="15">
      <c r="A258" s="51"/>
      <c r="C258" s="52"/>
      <c r="D258" s="62"/>
      <c r="E258" s="62"/>
      <c r="F258" s="52"/>
      <c r="G258" s="52"/>
      <c r="H258" s="52"/>
      <c r="I258" s="52"/>
      <c r="J258" s="52"/>
      <c r="K258" s="52"/>
    </row>
    <row r="259" spans="1:11" ht="15">
      <c r="A259" s="51"/>
      <c r="C259" s="52"/>
      <c r="D259" s="62"/>
      <c r="E259" s="62"/>
      <c r="F259" s="52"/>
      <c r="G259" s="52"/>
      <c r="H259" s="52"/>
      <c r="I259" s="52"/>
      <c r="J259" s="52"/>
      <c r="K259" s="52"/>
    </row>
    <row r="260" spans="1:11" ht="15">
      <c r="A260" s="51"/>
      <c r="C260" s="52"/>
      <c r="D260" s="62"/>
      <c r="E260" s="62"/>
      <c r="F260" s="52"/>
      <c r="G260" s="52"/>
      <c r="H260" s="52"/>
      <c r="I260" s="52"/>
      <c r="J260" s="52"/>
      <c r="K260" s="52"/>
    </row>
    <row r="261" spans="1:11" ht="15">
      <c r="A261" s="51"/>
      <c r="C261" s="52"/>
      <c r="D261" s="62"/>
      <c r="E261" s="62"/>
      <c r="F261" s="52"/>
      <c r="G261" s="52"/>
      <c r="H261" s="52"/>
      <c r="I261" s="52"/>
      <c r="J261" s="52"/>
      <c r="K261" s="52"/>
    </row>
    <row r="262" spans="1:11" ht="15">
      <c r="A262" s="51"/>
      <c r="C262" s="52"/>
      <c r="D262" s="62"/>
      <c r="E262" s="62"/>
      <c r="F262" s="52"/>
      <c r="G262" s="52"/>
      <c r="H262" s="52"/>
      <c r="I262" s="52"/>
      <c r="J262" s="52"/>
      <c r="K262" s="52"/>
    </row>
    <row r="263" spans="1:11" ht="15">
      <c r="A263" s="51"/>
      <c r="C263" s="52"/>
      <c r="D263" s="62"/>
      <c r="E263" s="62"/>
      <c r="F263" s="52"/>
      <c r="G263" s="52"/>
      <c r="H263" s="52"/>
      <c r="I263" s="52"/>
      <c r="J263" s="52"/>
      <c r="K263" s="52"/>
    </row>
    <row r="264" spans="1:11" ht="15">
      <c r="A264" s="51"/>
      <c r="C264" s="52"/>
      <c r="D264" s="62"/>
      <c r="E264" s="62"/>
      <c r="F264" s="52"/>
      <c r="G264" s="52"/>
      <c r="H264" s="52"/>
      <c r="I264" s="52"/>
      <c r="J264" s="52"/>
      <c r="K264" s="52"/>
    </row>
    <row r="265" spans="1:11" ht="15">
      <c r="A265" s="51"/>
      <c r="C265" s="52"/>
      <c r="D265" s="62"/>
      <c r="E265" s="62"/>
      <c r="F265" s="52"/>
      <c r="G265" s="52"/>
      <c r="H265" s="52"/>
      <c r="I265" s="52"/>
      <c r="J265" s="52"/>
      <c r="K265" s="52"/>
    </row>
    <row r="266" spans="1:11" ht="15">
      <c r="A266" s="51"/>
      <c r="C266" s="52"/>
      <c r="D266" s="62"/>
      <c r="E266" s="62"/>
      <c r="F266" s="52"/>
      <c r="G266" s="52"/>
      <c r="H266" s="52"/>
      <c r="I266" s="52"/>
      <c r="J266" s="52"/>
      <c r="K266" s="52"/>
    </row>
    <row r="267" spans="1:11" ht="15">
      <c r="A267" s="51"/>
      <c r="C267" s="52"/>
      <c r="D267" s="62"/>
      <c r="E267" s="62"/>
      <c r="F267" s="52"/>
      <c r="G267" s="52"/>
      <c r="H267" s="52"/>
      <c r="I267" s="52"/>
      <c r="J267" s="52"/>
      <c r="K267" s="52"/>
    </row>
    <row r="268" spans="1:11" ht="15">
      <c r="A268" s="51"/>
      <c r="C268" s="52"/>
      <c r="D268" s="62"/>
      <c r="E268" s="62"/>
      <c r="F268" s="52"/>
      <c r="G268" s="52"/>
      <c r="H268" s="52"/>
      <c r="I268" s="52"/>
      <c r="J268" s="52"/>
      <c r="K268" s="52"/>
    </row>
    <row r="269" spans="1:11" ht="15">
      <c r="A269" s="51"/>
      <c r="C269" s="52"/>
      <c r="D269" s="62"/>
      <c r="E269" s="62"/>
      <c r="F269" s="52"/>
      <c r="G269" s="52"/>
      <c r="H269" s="52"/>
      <c r="I269" s="52"/>
      <c r="J269" s="52"/>
      <c r="K269" s="52"/>
    </row>
    <row r="270" spans="1:11" ht="15">
      <c r="A270" s="51"/>
      <c r="C270" s="52"/>
      <c r="D270" s="62"/>
      <c r="E270" s="62"/>
      <c r="F270" s="52"/>
      <c r="G270" s="52"/>
      <c r="H270" s="52"/>
      <c r="I270" s="52"/>
      <c r="J270" s="52"/>
      <c r="K270" s="52"/>
    </row>
    <row r="271" spans="1:11" ht="15">
      <c r="A271" s="51"/>
      <c r="C271" s="52"/>
      <c r="D271" s="62"/>
      <c r="E271" s="62"/>
      <c r="F271" s="52"/>
      <c r="G271" s="52"/>
      <c r="H271" s="52"/>
      <c r="I271" s="52"/>
      <c r="J271" s="52"/>
      <c r="K271" s="52"/>
    </row>
    <row r="272" spans="1:11" ht="15">
      <c r="A272" s="51"/>
      <c r="C272" s="52"/>
      <c r="D272" s="62"/>
      <c r="E272" s="62"/>
      <c r="F272" s="52"/>
      <c r="G272" s="52"/>
      <c r="H272" s="52"/>
      <c r="I272" s="52"/>
      <c r="J272" s="52"/>
      <c r="K272" s="52"/>
    </row>
    <row r="273" spans="1:11" ht="15">
      <c r="A273" s="51"/>
      <c r="C273" s="52"/>
      <c r="D273" s="62"/>
      <c r="E273" s="62"/>
      <c r="F273" s="52"/>
      <c r="G273" s="52"/>
      <c r="H273" s="52"/>
      <c r="I273" s="52"/>
      <c r="J273" s="52"/>
      <c r="K273" s="52"/>
    </row>
    <row r="274" spans="1:11" ht="15">
      <c r="A274" s="51"/>
      <c r="C274" s="52"/>
      <c r="D274" s="62"/>
      <c r="E274" s="62"/>
      <c r="F274" s="52"/>
      <c r="G274" s="52"/>
      <c r="H274" s="52"/>
      <c r="I274" s="52"/>
      <c r="J274" s="52"/>
      <c r="K274" s="52"/>
    </row>
    <row r="275" spans="1:11" ht="15">
      <c r="A275" s="51"/>
      <c r="C275" s="52"/>
      <c r="D275" s="62"/>
      <c r="E275" s="62"/>
      <c r="F275" s="52"/>
      <c r="G275" s="52"/>
      <c r="H275" s="52"/>
      <c r="I275" s="52"/>
      <c r="J275" s="52"/>
      <c r="K275" s="52"/>
    </row>
    <row r="276" spans="1:11" ht="15">
      <c r="A276" s="51"/>
      <c r="C276" s="52"/>
      <c r="D276" s="62"/>
      <c r="E276" s="62"/>
      <c r="F276" s="52"/>
      <c r="G276" s="52"/>
      <c r="H276" s="52"/>
      <c r="I276" s="52"/>
      <c r="J276" s="52"/>
      <c r="K276" s="52"/>
    </row>
    <row r="277" spans="1:11" ht="15">
      <c r="A277" s="51"/>
      <c r="C277" s="52"/>
      <c r="D277" s="62"/>
      <c r="E277" s="62"/>
      <c r="F277" s="52"/>
      <c r="G277" s="52"/>
      <c r="H277" s="52"/>
      <c r="I277" s="52"/>
      <c r="J277" s="52"/>
      <c r="K277" s="52"/>
    </row>
    <row r="278" spans="1:11" ht="15">
      <c r="A278" s="51"/>
      <c r="C278" s="52"/>
      <c r="D278" s="62"/>
      <c r="E278" s="62"/>
      <c r="F278" s="52"/>
      <c r="G278" s="52"/>
      <c r="H278" s="52"/>
      <c r="I278" s="52"/>
      <c r="J278" s="52"/>
      <c r="K278" s="52"/>
    </row>
    <row r="279" spans="1:11" ht="15">
      <c r="A279" s="51"/>
      <c r="C279" s="52"/>
      <c r="D279" s="62"/>
      <c r="E279" s="62"/>
      <c r="F279" s="52"/>
      <c r="G279" s="52"/>
      <c r="H279" s="52"/>
      <c r="I279" s="52"/>
      <c r="J279" s="52"/>
      <c r="K279" s="52"/>
    </row>
    <row r="280" spans="1:11" ht="15">
      <c r="A280" s="51"/>
      <c r="C280" s="52"/>
      <c r="D280" s="62"/>
      <c r="E280" s="62"/>
      <c r="F280" s="52"/>
      <c r="G280" s="52"/>
      <c r="H280" s="52"/>
      <c r="I280" s="52"/>
      <c r="J280" s="52"/>
      <c r="K280" s="52"/>
    </row>
    <row r="281" spans="1:11" ht="15">
      <c r="A281" s="51"/>
      <c r="C281" s="52"/>
      <c r="D281" s="62"/>
      <c r="E281" s="62"/>
      <c r="F281" s="52"/>
      <c r="G281" s="52"/>
      <c r="H281" s="52"/>
      <c r="I281" s="52"/>
      <c r="J281" s="52"/>
      <c r="K281" s="52"/>
    </row>
    <row r="282" spans="1:11" ht="15">
      <c r="A282" s="51"/>
      <c r="C282" s="52"/>
      <c r="D282" s="62"/>
      <c r="E282" s="62"/>
      <c r="F282" s="52"/>
      <c r="G282" s="52"/>
      <c r="H282" s="52"/>
      <c r="I282" s="52"/>
      <c r="J282" s="52"/>
      <c r="K282" s="52"/>
    </row>
    <row r="283" spans="1:11" ht="15">
      <c r="A283" s="51"/>
      <c r="C283" s="52"/>
      <c r="D283" s="62"/>
      <c r="E283" s="62"/>
      <c r="F283" s="52"/>
      <c r="G283" s="52"/>
      <c r="H283" s="52"/>
      <c r="I283" s="52"/>
      <c r="J283" s="52"/>
      <c r="K283" s="52"/>
    </row>
    <row r="284" spans="1:11" ht="15">
      <c r="A284" s="51"/>
      <c r="C284" s="52"/>
      <c r="D284" s="62"/>
      <c r="E284" s="62"/>
      <c r="F284" s="52"/>
      <c r="G284" s="52"/>
      <c r="H284" s="52"/>
      <c r="I284" s="52"/>
      <c r="J284" s="52"/>
      <c r="K284" s="52"/>
    </row>
    <row r="285" spans="1:11" ht="15">
      <c r="A285" s="51"/>
      <c r="C285" s="52"/>
      <c r="D285" s="62"/>
      <c r="E285" s="62"/>
      <c r="F285" s="52"/>
      <c r="G285" s="52"/>
      <c r="H285" s="52"/>
      <c r="I285" s="52"/>
      <c r="J285" s="52"/>
      <c r="K285" s="52"/>
    </row>
    <row r="286" spans="1:11" ht="15">
      <c r="A286" s="51"/>
      <c r="C286" s="52"/>
      <c r="D286" s="62"/>
      <c r="E286" s="62"/>
      <c r="F286" s="52"/>
      <c r="G286" s="52"/>
      <c r="H286" s="52"/>
      <c r="I286" s="52"/>
      <c r="J286" s="52"/>
      <c r="K286" s="52"/>
    </row>
    <row r="287" spans="1:11" ht="15">
      <c r="A287" s="51"/>
      <c r="C287" s="52"/>
      <c r="D287" s="62"/>
      <c r="E287" s="62"/>
      <c r="F287" s="52"/>
      <c r="G287" s="52"/>
      <c r="H287" s="52"/>
      <c r="I287" s="52"/>
      <c r="J287" s="52"/>
      <c r="K287" s="52"/>
    </row>
    <row r="288" spans="1:11" ht="15">
      <c r="A288" s="51"/>
      <c r="C288" s="52"/>
      <c r="D288" s="62"/>
      <c r="E288" s="62"/>
      <c r="F288" s="52"/>
      <c r="G288" s="52"/>
      <c r="H288" s="52"/>
      <c r="I288" s="52"/>
      <c r="J288" s="52"/>
      <c r="K288" s="52"/>
    </row>
    <row r="289" spans="1:11" ht="15">
      <c r="A289" s="51"/>
      <c r="C289" s="52"/>
      <c r="D289" s="62"/>
      <c r="E289" s="62"/>
      <c r="F289" s="52"/>
      <c r="G289" s="52"/>
      <c r="H289" s="52"/>
      <c r="I289" s="52"/>
      <c r="J289" s="52"/>
      <c r="K289" s="52"/>
    </row>
    <row r="290" spans="1:11" ht="15">
      <c r="A290" s="51"/>
      <c r="C290" s="52"/>
      <c r="D290" s="62"/>
      <c r="E290" s="62"/>
      <c r="F290" s="52"/>
      <c r="G290" s="52"/>
      <c r="H290" s="52"/>
      <c r="I290" s="52"/>
      <c r="J290" s="52"/>
      <c r="K290" s="52"/>
    </row>
    <row r="291" spans="1:11" ht="15">
      <c r="A291" s="51"/>
      <c r="C291" s="52"/>
      <c r="D291" s="62"/>
      <c r="E291" s="62"/>
      <c r="F291" s="52"/>
      <c r="G291" s="52"/>
      <c r="H291" s="52"/>
      <c r="I291" s="52"/>
      <c r="J291" s="52"/>
      <c r="K291" s="52"/>
    </row>
    <row r="292" spans="1:11" ht="15">
      <c r="A292" s="51"/>
      <c r="C292" s="52"/>
      <c r="D292" s="62"/>
      <c r="E292" s="62"/>
      <c r="F292" s="52"/>
      <c r="G292" s="52"/>
      <c r="H292" s="52"/>
      <c r="I292" s="52"/>
      <c r="J292" s="52"/>
      <c r="K292" s="52"/>
    </row>
    <row r="293" spans="1:11" ht="15">
      <c r="A293" s="51"/>
      <c r="C293" s="52"/>
      <c r="D293" s="62"/>
      <c r="E293" s="62"/>
      <c r="F293" s="52"/>
      <c r="G293" s="52"/>
      <c r="H293" s="52"/>
      <c r="I293" s="52"/>
      <c r="J293" s="52"/>
      <c r="K293" s="52"/>
    </row>
    <row r="294" spans="1:11" ht="15">
      <c r="A294" s="51"/>
      <c r="C294" s="52"/>
      <c r="D294" s="62"/>
      <c r="E294" s="62"/>
      <c r="F294" s="52"/>
      <c r="G294" s="52"/>
      <c r="H294" s="52"/>
      <c r="I294" s="52"/>
      <c r="J294" s="52"/>
      <c r="K294" s="52"/>
    </row>
    <row r="295" spans="1:11" ht="15">
      <c r="A295" s="51"/>
      <c r="C295" s="52"/>
      <c r="D295" s="62"/>
      <c r="E295" s="62"/>
      <c r="F295" s="52"/>
      <c r="G295" s="52"/>
      <c r="H295" s="52"/>
      <c r="I295" s="52"/>
      <c r="J295" s="52"/>
      <c r="K295" s="52"/>
    </row>
    <row r="296" spans="1:11" ht="15">
      <c r="A296" s="51"/>
      <c r="C296" s="52"/>
      <c r="D296" s="62"/>
      <c r="E296" s="62"/>
      <c r="F296" s="52"/>
      <c r="G296" s="52"/>
      <c r="H296" s="52"/>
      <c r="I296" s="52"/>
      <c r="J296" s="52"/>
      <c r="K296" s="52"/>
    </row>
    <row r="297" spans="1:11" ht="15">
      <c r="A297" s="51"/>
      <c r="C297" s="52"/>
      <c r="D297" s="62"/>
      <c r="E297" s="62"/>
      <c r="F297" s="52"/>
      <c r="G297" s="52"/>
      <c r="H297" s="52"/>
      <c r="I297" s="52"/>
      <c r="J297" s="52"/>
      <c r="K297" s="52"/>
    </row>
    <row r="298" spans="1:11" ht="15">
      <c r="A298" s="51"/>
      <c r="C298" s="52"/>
      <c r="D298" s="62"/>
      <c r="E298" s="62"/>
      <c r="F298" s="52"/>
      <c r="G298" s="52"/>
      <c r="H298" s="52"/>
      <c r="I298" s="52"/>
      <c r="J298" s="52"/>
      <c r="K298" s="52"/>
    </row>
    <row r="299" spans="1:11" ht="15">
      <c r="A299" s="51"/>
      <c r="C299" s="52"/>
      <c r="D299" s="62"/>
      <c r="E299" s="62"/>
      <c r="F299" s="52"/>
      <c r="G299" s="52"/>
      <c r="H299" s="52"/>
      <c r="I299" s="52"/>
      <c r="J299" s="52"/>
      <c r="K299" s="52"/>
    </row>
    <row r="300" spans="1:11" ht="15">
      <c r="A300" s="51"/>
      <c r="C300" s="52"/>
      <c r="D300" s="62"/>
      <c r="E300" s="62"/>
      <c r="F300" s="52"/>
      <c r="G300" s="52"/>
      <c r="H300" s="52"/>
      <c r="I300" s="52"/>
      <c r="J300" s="52"/>
      <c r="K300" s="52"/>
    </row>
    <row r="301" spans="1:11" ht="15">
      <c r="A301" s="51"/>
      <c r="C301" s="52"/>
      <c r="D301" s="62"/>
      <c r="E301" s="62"/>
      <c r="F301" s="52"/>
      <c r="G301" s="52"/>
      <c r="H301" s="52"/>
      <c r="I301" s="52"/>
      <c r="J301" s="52"/>
      <c r="K301" s="52"/>
    </row>
    <row r="302" spans="1:11" ht="15">
      <c r="A302" s="51"/>
      <c r="C302" s="52"/>
      <c r="D302" s="62"/>
      <c r="E302" s="62"/>
      <c r="F302" s="52"/>
      <c r="G302" s="52"/>
      <c r="H302" s="52"/>
      <c r="I302" s="52"/>
      <c r="J302" s="52"/>
      <c r="K302" s="52"/>
    </row>
    <row r="303" spans="1:11" ht="15">
      <c r="A303" s="51"/>
      <c r="C303" s="52"/>
      <c r="D303" s="62"/>
      <c r="E303" s="62"/>
      <c r="F303" s="52"/>
      <c r="G303" s="52"/>
      <c r="H303" s="52"/>
      <c r="I303" s="52"/>
      <c r="J303" s="52"/>
      <c r="K303" s="52"/>
    </row>
    <row r="304" spans="1:11" ht="15">
      <c r="A304" s="51"/>
      <c r="C304" s="52"/>
      <c r="D304" s="62"/>
      <c r="E304" s="62"/>
      <c r="F304" s="52"/>
      <c r="G304" s="52"/>
      <c r="H304" s="52"/>
      <c r="I304" s="52"/>
      <c r="J304" s="52"/>
      <c r="K304" s="52"/>
    </row>
    <row r="305" spans="1:11" ht="15">
      <c r="A305" s="51"/>
      <c r="C305" s="52"/>
      <c r="D305" s="62"/>
      <c r="E305" s="62"/>
      <c r="F305" s="52"/>
      <c r="G305" s="52"/>
      <c r="H305" s="52"/>
      <c r="I305" s="52"/>
      <c r="J305" s="52"/>
      <c r="K305" s="52"/>
    </row>
    <row r="306" spans="1:11" ht="15">
      <c r="A306" s="51"/>
      <c r="C306" s="52"/>
      <c r="D306" s="62"/>
      <c r="E306" s="62"/>
      <c r="F306" s="52"/>
      <c r="G306" s="52"/>
      <c r="H306" s="52"/>
      <c r="I306" s="52"/>
      <c r="J306" s="52"/>
      <c r="K306" s="52"/>
    </row>
    <row r="307" spans="1:11" ht="15">
      <c r="A307" s="51"/>
      <c r="C307" s="52"/>
      <c r="D307" s="62"/>
      <c r="E307" s="62"/>
      <c r="F307" s="52"/>
      <c r="G307" s="52"/>
      <c r="H307" s="52"/>
      <c r="I307" s="52"/>
      <c r="J307" s="52"/>
      <c r="K307" s="52"/>
    </row>
    <row r="308" spans="1:11" ht="15">
      <c r="A308" s="51"/>
      <c r="C308" s="52"/>
      <c r="D308" s="62"/>
      <c r="E308" s="62"/>
      <c r="F308" s="52"/>
      <c r="G308" s="52"/>
      <c r="H308" s="52"/>
      <c r="I308" s="52"/>
      <c r="J308" s="52"/>
      <c r="K308" s="52"/>
    </row>
    <row r="309" spans="1:11" ht="15">
      <c r="A309" s="51"/>
      <c r="C309" s="52"/>
      <c r="D309" s="62"/>
      <c r="E309" s="62"/>
      <c r="F309" s="52"/>
      <c r="G309" s="52"/>
      <c r="H309" s="52"/>
      <c r="I309" s="52"/>
      <c r="J309" s="52"/>
      <c r="K309" s="52"/>
    </row>
    <row r="310" spans="1:11" ht="15">
      <c r="A310" s="51"/>
      <c r="C310" s="52"/>
      <c r="D310" s="62"/>
      <c r="E310" s="62"/>
      <c r="F310" s="52"/>
      <c r="G310" s="52"/>
      <c r="H310" s="52"/>
      <c r="I310" s="52"/>
      <c r="J310" s="52"/>
      <c r="K310" s="52"/>
    </row>
    <row r="311" spans="1:11" ht="15">
      <c r="A311" s="51"/>
      <c r="C311" s="52"/>
      <c r="D311" s="62"/>
      <c r="E311" s="62"/>
      <c r="F311" s="52"/>
      <c r="G311" s="52"/>
      <c r="H311" s="52"/>
      <c r="I311" s="52"/>
      <c r="J311" s="52"/>
      <c r="K311" s="52"/>
    </row>
    <row r="312" spans="1:11" ht="15">
      <c r="A312" s="51"/>
      <c r="C312" s="52"/>
      <c r="D312" s="62"/>
      <c r="E312" s="62"/>
      <c r="F312" s="52"/>
      <c r="G312" s="52"/>
      <c r="H312" s="52"/>
      <c r="I312" s="52"/>
      <c r="J312" s="52"/>
      <c r="K312" s="52"/>
    </row>
    <row r="313" spans="1:11" ht="15">
      <c r="A313" s="51"/>
      <c r="C313" s="52"/>
      <c r="D313" s="62"/>
      <c r="E313" s="62"/>
      <c r="F313" s="52"/>
      <c r="G313" s="52"/>
      <c r="H313" s="52"/>
      <c r="I313" s="52"/>
      <c r="J313" s="52"/>
      <c r="K313" s="52"/>
    </row>
    <row r="314" spans="1:11" ht="15">
      <c r="A314" s="51"/>
      <c r="C314" s="52"/>
      <c r="D314" s="62"/>
      <c r="E314" s="62"/>
      <c r="F314" s="52"/>
      <c r="G314" s="52"/>
      <c r="H314" s="52"/>
      <c r="I314" s="52"/>
      <c r="J314" s="52"/>
      <c r="K314" s="52"/>
    </row>
    <row r="315" spans="1:11" ht="15">
      <c r="A315" s="51"/>
      <c r="C315" s="52"/>
      <c r="D315" s="62"/>
      <c r="E315" s="62"/>
      <c r="F315" s="52"/>
      <c r="G315" s="52"/>
      <c r="H315" s="52"/>
      <c r="I315" s="52"/>
      <c r="J315" s="52"/>
      <c r="K315" s="52"/>
    </row>
    <row r="316" spans="1:11" ht="15">
      <c r="A316" s="51"/>
      <c r="C316" s="52"/>
      <c r="D316" s="62"/>
      <c r="E316" s="62"/>
      <c r="F316" s="52"/>
      <c r="G316" s="52"/>
      <c r="H316" s="52"/>
      <c r="I316" s="52"/>
      <c r="J316" s="52"/>
      <c r="K316" s="52"/>
    </row>
    <row r="317" spans="1:11" ht="15">
      <c r="A317" s="51"/>
      <c r="C317" s="52"/>
      <c r="D317" s="62"/>
      <c r="E317" s="62"/>
      <c r="F317" s="52"/>
      <c r="G317" s="52"/>
      <c r="H317" s="52"/>
      <c r="I317" s="52"/>
      <c r="J317" s="52"/>
      <c r="K317" s="52"/>
    </row>
    <row r="318" spans="1:11" ht="15">
      <c r="A318" s="51"/>
      <c r="C318" s="52"/>
      <c r="D318" s="62"/>
      <c r="E318" s="62"/>
      <c r="F318" s="52"/>
      <c r="G318" s="52"/>
      <c r="H318" s="52"/>
      <c r="I318" s="52"/>
      <c r="J318" s="52"/>
      <c r="K318" s="52"/>
    </row>
    <row r="319" spans="1:11" ht="15">
      <c r="A319" s="51"/>
      <c r="C319" s="52"/>
      <c r="D319" s="62"/>
      <c r="E319" s="62"/>
      <c r="F319" s="52"/>
      <c r="G319" s="52"/>
      <c r="H319" s="52"/>
      <c r="I319" s="52"/>
      <c r="J319" s="52"/>
      <c r="K319" s="52"/>
    </row>
    <row r="320" spans="1:11" ht="15">
      <c r="A320" s="51"/>
      <c r="C320" s="52"/>
      <c r="D320" s="62"/>
      <c r="E320" s="62"/>
      <c r="F320" s="52"/>
      <c r="G320" s="52"/>
      <c r="H320" s="52"/>
      <c r="I320" s="52"/>
      <c r="J320" s="52"/>
      <c r="K320" s="52"/>
    </row>
  </sheetData>
  <sheetProtection/>
  <mergeCells count="25">
    <mergeCell ref="A98:G98"/>
    <mergeCell ref="A99:G100"/>
    <mergeCell ref="A103:B103"/>
    <mergeCell ref="A97:K97"/>
    <mergeCell ref="A1:K1"/>
    <mergeCell ref="A2:K2"/>
    <mergeCell ref="A4:B4"/>
    <mergeCell ref="A5:B5"/>
    <mergeCell ref="A6:B6"/>
    <mergeCell ref="A60:K61"/>
    <mergeCell ref="A64:K64"/>
    <mergeCell ref="G220:K220"/>
    <mergeCell ref="B45:K45"/>
    <mergeCell ref="A8:B9"/>
    <mergeCell ref="C8:C9"/>
    <mergeCell ref="A185:B185"/>
    <mergeCell ref="A65:G65"/>
    <mergeCell ref="A66:G67"/>
    <mergeCell ref="A70:B70"/>
    <mergeCell ref="A122:B122"/>
    <mergeCell ref="A143:K143"/>
    <mergeCell ref="G141:K141"/>
    <mergeCell ref="A145:G148"/>
    <mergeCell ref="A151:B151"/>
    <mergeCell ref="A84:B84"/>
  </mergeCells>
  <printOptions horizontalCentered="1"/>
  <pageMargins left="0.2362204724409449" right="0.2362204724409449" top="0.35433070866141736" bottom="0.1968503937007874"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ZŠ Kneslova</dc:creator>
  <cp:keywords/>
  <dc:description/>
  <cp:lastModifiedBy>user</cp:lastModifiedBy>
  <cp:lastPrinted>2014-04-09T13:33:33Z</cp:lastPrinted>
  <dcterms:created xsi:type="dcterms:W3CDTF">2014-03-20T20:13:09Z</dcterms:created>
  <dcterms:modified xsi:type="dcterms:W3CDTF">2014-04-14T08:28:47Z</dcterms:modified>
  <cp:category/>
  <cp:version/>
  <cp:contentType/>
  <cp:contentStatus/>
</cp:coreProperties>
</file>